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H:\APPS\ACCTG\Head Start\Head Start Monitoring Response\HS Monitering Closeout Project__\FY 2017\"/>
    </mc:Choice>
  </mc:AlternateContent>
  <xr:revisionPtr revIDLastSave="0" documentId="13_ncr:1_{1B48649A-A65E-42C5-9C9D-1D0E91BE415B}" xr6:coauthVersionLast="45" xr6:coauthVersionMax="45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Time Alloc 22M" sheetId="4" state="hidden" r:id="rId1"/>
    <sheet name="Time Alloc 22" sheetId="3" state="hidden" r:id="rId2"/>
    <sheet name="Admin Calculation" sheetId="2" r:id="rId3"/>
    <sheet name="ADP Info" sheetId="1" state="hidden" r:id="rId4"/>
  </sheets>
  <definedNames>
    <definedName name="_xlnm.Print_Area" localSheetId="2">'Admin Calculation'!$A$217:$K$273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4" i="2" l="1"/>
  <c r="G269" i="2"/>
  <c r="D291" i="2" l="1"/>
  <c r="G291" i="2" s="1"/>
  <c r="K280" i="2"/>
  <c r="K279" i="2"/>
  <c r="K278" i="2"/>
  <c r="K277" i="2"/>
  <c r="K276" i="2"/>
  <c r="K275" i="2"/>
  <c r="J280" i="2"/>
  <c r="J279" i="2"/>
  <c r="J278" i="2"/>
  <c r="E294" i="2" s="1"/>
  <c r="J277" i="2"/>
  <c r="E293" i="2" s="1"/>
  <c r="J276" i="2"/>
  <c r="E289" i="2" s="1"/>
  <c r="J275" i="2"/>
  <c r="E288" i="2" s="1"/>
  <c r="G281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K240" i="2"/>
  <c r="K239" i="2"/>
  <c r="K238" i="2"/>
  <c r="K237" i="2"/>
  <c r="K236" i="2"/>
  <c r="J240" i="2"/>
  <c r="J239" i="2"/>
  <c r="J238" i="2"/>
  <c r="J237" i="2"/>
  <c r="J236" i="2"/>
  <c r="G241" i="2"/>
  <c r="K233" i="2"/>
  <c r="K232" i="2"/>
  <c r="K231" i="2"/>
  <c r="K230" i="2"/>
  <c r="J233" i="2"/>
  <c r="J232" i="2"/>
  <c r="J231" i="2"/>
  <c r="J230" i="2"/>
  <c r="G234" i="2"/>
  <c r="K226" i="2"/>
  <c r="J226" i="2"/>
  <c r="D290" i="2" s="1"/>
  <c r="G290" i="2" s="1"/>
  <c r="G224" i="2"/>
  <c r="K213" i="2"/>
  <c r="J213" i="2"/>
  <c r="G215" i="2"/>
  <c r="G218" i="2" s="1"/>
  <c r="K32" i="2"/>
  <c r="J32" i="2"/>
  <c r="K69" i="2"/>
  <c r="J69" i="2"/>
  <c r="K147" i="2"/>
  <c r="J147" i="2"/>
  <c r="K118" i="2"/>
  <c r="J118" i="2"/>
  <c r="K129" i="2"/>
  <c r="J129" i="2"/>
  <c r="K212" i="2"/>
  <c r="J212" i="2"/>
  <c r="K211" i="2"/>
  <c r="J211" i="2"/>
  <c r="K183" i="2"/>
  <c r="J183" i="2"/>
  <c r="K146" i="2"/>
  <c r="J146" i="2"/>
  <c r="K136" i="2"/>
  <c r="J136" i="2"/>
  <c r="K119" i="2"/>
  <c r="J119" i="2"/>
  <c r="K117" i="2"/>
  <c r="J117" i="2"/>
  <c r="K104" i="2"/>
  <c r="J104" i="2"/>
  <c r="K102" i="2"/>
  <c r="J102" i="2"/>
  <c r="K96" i="2"/>
  <c r="J96" i="2"/>
  <c r="K68" i="2"/>
  <c r="J68" i="2"/>
  <c r="K59" i="2"/>
  <c r="J59" i="2"/>
  <c r="K31" i="2"/>
  <c r="J31" i="2"/>
  <c r="K207" i="2"/>
  <c r="J207" i="2"/>
  <c r="K165" i="2"/>
  <c r="J165" i="2"/>
  <c r="D117" i="4"/>
  <c r="I275" i="3"/>
  <c r="I268" i="3"/>
  <c r="I258" i="3"/>
  <c r="J239" i="3"/>
  <c r="I223" i="3"/>
  <c r="I209" i="3"/>
  <c r="I196" i="3"/>
  <c r="K196" i="3"/>
  <c r="J196" i="3"/>
  <c r="J178" i="3"/>
  <c r="I162" i="3"/>
  <c r="I146" i="3"/>
  <c r="I128" i="3"/>
  <c r="I112" i="3"/>
  <c r="J96" i="3"/>
  <c r="I81" i="3"/>
  <c r="J65" i="3"/>
  <c r="K57" i="2"/>
  <c r="K92" i="2"/>
  <c r="K124" i="2"/>
  <c r="K177" i="2"/>
  <c r="K52" i="2"/>
  <c r="K21" i="2"/>
  <c r="K197" i="2"/>
  <c r="K206" i="2"/>
  <c r="K63" i="2"/>
  <c r="K37" i="2"/>
  <c r="K62" i="2"/>
  <c r="K72" i="2"/>
  <c r="K203" i="2"/>
  <c r="K101" i="2"/>
  <c r="K75" i="2"/>
  <c r="K91" i="2"/>
  <c r="K71" i="2"/>
  <c r="K193" i="2"/>
  <c r="K208" i="2"/>
  <c r="K148" i="2"/>
  <c r="K166" i="2"/>
  <c r="K100" i="2"/>
  <c r="K86" i="2"/>
  <c r="K89" i="2"/>
  <c r="K133" i="2"/>
  <c r="K173" i="2"/>
  <c r="K174" i="2"/>
  <c r="K29" i="2"/>
  <c r="K179" i="2"/>
  <c r="K83" i="2"/>
  <c r="K56" i="2"/>
  <c r="K64" i="2"/>
  <c r="K61" i="2"/>
  <c r="K113" i="2"/>
  <c r="K199" i="2"/>
  <c r="K142" i="2"/>
  <c r="K82" i="2"/>
  <c r="K169" i="2"/>
  <c r="K128" i="2"/>
  <c r="K28" i="2"/>
  <c r="K47" i="2"/>
  <c r="K160" i="2"/>
  <c r="K178" i="2"/>
  <c r="K58" i="2"/>
  <c r="K76" i="2"/>
  <c r="K125" i="2"/>
  <c r="K171" i="2"/>
  <c r="K186" i="2"/>
  <c r="K116" i="2"/>
  <c r="K126" i="2"/>
  <c r="K150" i="2"/>
  <c r="K78" i="2"/>
  <c r="K180" i="2"/>
  <c r="K8" i="2"/>
  <c r="K16" i="2"/>
  <c r="K20" i="2"/>
  <c r="K33" i="2"/>
  <c r="K41" i="2"/>
  <c r="K43" i="2"/>
  <c r="K93" i="2"/>
  <c r="K105" i="2"/>
  <c r="K137" i="2"/>
  <c r="K149" i="2"/>
  <c r="K182" i="2"/>
  <c r="K13" i="2"/>
  <c r="K22" i="2"/>
  <c r="K24" i="2"/>
  <c r="K34" i="2"/>
  <c r="K48" i="2"/>
  <c r="K77" i="2"/>
  <c r="K94" i="2"/>
  <c r="K141" i="2"/>
  <c r="K154" i="2"/>
  <c r="K162" i="2"/>
  <c r="K163" i="2"/>
  <c r="K95" i="2"/>
  <c r="K3" i="2"/>
  <c r="K10" i="2"/>
  <c r="K106" i="2"/>
  <c r="K9" i="2"/>
  <c r="K18" i="2"/>
  <c r="K30" i="2"/>
  <c r="K66" i="2"/>
  <c r="K67" i="2"/>
  <c r="K74" i="2"/>
  <c r="K87" i="2"/>
  <c r="K97" i="2"/>
  <c r="K131" i="2"/>
  <c r="K152" i="2"/>
  <c r="K161" i="2"/>
  <c r="K167" i="2"/>
  <c r="K181" i="2"/>
  <c r="K196" i="2"/>
  <c r="K198" i="2"/>
  <c r="K7" i="2"/>
  <c r="K14" i="2"/>
  <c r="K15" i="2"/>
  <c r="K17" i="2"/>
  <c r="K35" i="2"/>
  <c r="K42" i="2"/>
  <c r="K55" i="2"/>
  <c r="K73" i="2"/>
  <c r="K81" i="2"/>
  <c r="K111" i="2"/>
  <c r="K135" i="2"/>
  <c r="K139" i="2"/>
  <c r="K143" i="2"/>
  <c r="K151" i="2"/>
  <c r="K153" i="2"/>
  <c r="K4" i="2"/>
  <c r="K40" i="2"/>
  <c r="K79" i="2"/>
  <c r="K88" i="2"/>
  <c r="K98" i="2"/>
  <c r="K112" i="2"/>
  <c r="K157" i="2"/>
  <c r="K159" i="2"/>
  <c r="K170" i="2"/>
  <c r="K184" i="2"/>
  <c r="K185" i="2"/>
  <c r="K188" i="2"/>
  <c r="K210" i="2"/>
  <c r="K140" i="2"/>
  <c r="K5" i="2"/>
  <c r="K23" i="2"/>
  <c r="K49" i="2"/>
  <c r="K107" i="2"/>
  <c r="K114" i="2"/>
  <c r="K138" i="2"/>
  <c r="K200" i="2"/>
  <c r="K204" i="2"/>
  <c r="K209" i="2"/>
  <c r="K2" i="2"/>
  <c r="K51" i="2"/>
  <c r="K60" i="2"/>
  <c r="K80" i="2"/>
  <c r="K109" i="2"/>
  <c r="K127" i="2"/>
  <c r="K158" i="2"/>
  <c r="K194" i="2"/>
  <c r="K195" i="2"/>
  <c r="K201" i="2"/>
  <c r="K205" i="2"/>
  <c r="K54" i="2"/>
  <c r="K108" i="2"/>
  <c r="K110" i="2"/>
  <c r="K134" i="2"/>
  <c r="K155" i="2"/>
  <c r="K175" i="2"/>
  <c r="K187" i="2"/>
  <c r="K6" i="2"/>
  <c r="K11" i="2"/>
  <c r="K25" i="2"/>
  <c r="K27" i="2"/>
  <c r="K46" i="2"/>
  <c r="K50" i="2"/>
  <c r="K84" i="2"/>
  <c r="K85" i="2"/>
  <c r="K120" i="2"/>
  <c r="K176" i="2"/>
  <c r="K190" i="2"/>
  <c r="K192" i="2"/>
  <c r="K191" i="2"/>
  <c r="K121" i="2"/>
  <c r="K19" i="2"/>
  <c r="K123" i="2"/>
  <c r="K144" i="2"/>
  <c r="K172" i="2"/>
  <c r="K99" i="2"/>
  <c r="K44" i="2"/>
  <c r="K45" i="2"/>
  <c r="K53" i="2"/>
  <c r="K65" i="2"/>
  <c r="K132" i="2"/>
  <c r="K164" i="2"/>
  <c r="K36" i="2"/>
  <c r="K90" i="2"/>
  <c r="K122" i="2"/>
  <c r="K202" i="2"/>
  <c r="K26" i="2"/>
  <c r="K168" i="2"/>
  <c r="K156" i="2"/>
  <c r="K115" i="2"/>
  <c r="K145" i="2"/>
  <c r="K103" i="2"/>
  <c r="K38" i="2"/>
  <c r="K39" i="2"/>
  <c r="K189" i="2"/>
  <c r="K130" i="2"/>
  <c r="K12" i="2"/>
  <c r="J121" i="2"/>
  <c r="J191" i="2"/>
  <c r="J192" i="2"/>
  <c r="J190" i="2"/>
  <c r="J176" i="2"/>
  <c r="J120" i="2"/>
  <c r="J85" i="2"/>
  <c r="J84" i="2"/>
  <c r="J50" i="2"/>
  <c r="J46" i="2"/>
  <c r="J27" i="2"/>
  <c r="J25" i="2"/>
  <c r="J11" i="2"/>
  <c r="J6" i="2"/>
  <c r="J187" i="2"/>
  <c r="J175" i="2"/>
  <c r="J155" i="2"/>
  <c r="J134" i="2"/>
  <c r="J110" i="2"/>
  <c r="J108" i="2"/>
  <c r="J54" i="2"/>
  <c r="J205" i="2"/>
  <c r="J201" i="2"/>
  <c r="J195" i="2"/>
  <c r="J194" i="2"/>
  <c r="J158" i="2"/>
  <c r="J127" i="2"/>
  <c r="J109" i="2"/>
  <c r="J80" i="2"/>
  <c r="J60" i="2"/>
  <c r="J51" i="2"/>
  <c r="J2" i="2"/>
  <c r="J209" i="2"/>
  <c r="J204" i="2"/>
  <c r="J200" i="2"/>
  <c r="J138" i="2"/>
  <c r="J114" i="2"/>
  <c r="J107" i="2"/>
  <c r="J49" i="2"/>
  <c r="J23" i="2"/>
  <c r="J5" i="2"/>
  <c r="J140" i="2"/>
  <c r="J210" i="2"/>
  <c r="J188" i="2"/>
  <c r="J185" i="2"/>
  <c r="J184" i="2"/>
  <c r="J170" i="2"/>
  <c r="J159" i="2"/>
  <c r="J157" i="2"/>
  <c r="J112" i="2"/>
  <c r="J98" i="2"/>
  <c r="J88" i="2"/>
  <c r="J79" i="2"/>
  <c r="J40" i="2"/>
  <c r="J4" i="2"/>
  <c r="J153" i="2"/>
  <c r="J151" i="2"/>
  <c r="J143" i="2"/>
  <c r="J139" i="2"/>
  <c r="J135" i="2"/>
  <c r="J111" i="2"/>
  <c r="J81" i="2"/>
  <c r="J73" i="2"/>
  <c r="J55" i="2"/>
  <c r="J42" i="2"/>
  <c r="J35" i="2"/>
  <c r="J17" i="2"/>
  <c r="J15" i="2"/>
  <c r="J14" i="2"/>
  <c r="J7" i="2"/>
  <c r="J198" i="2"/>
  <c r="J196" i="2"/>
  <c r="J181" i="2"/>
  <c r="J167" i="2"/>
  <c r="J161" i="2"/>
  <c r="J152" i="2"/>
  <c r="J131" i="2"/>
  <c r="J97" i="2"/>
  <c r="J87" i="2"/>
  <c r="J74" i="2"/>
  <c r="J67" i="2"/>
  <c r="J66" i="2"/>
  <c r="J30" i="2"/>
  <c r="J18" i="2"/>
  <c r="J9" i="2"/>
  <c r="J106" i="2"/>
  <c r="J10" i="2"/>
  <c r="J3" i="2"/>
  <c r="J95" i="2"/>
  <c r="J163" i="2"/>
  <c r="J162" i="2"/>
  <c r="J154" i="2"/>
  <c r="J141" i="2"/>
  <c r="J94" i="2"/>
  <c r="J77" i="2"/>
  <c r="J48" i="2"/>
  <c r="J34" i="2"/>
  <c r="J24" i="2"/>
  <c r="J22" i="2"/>
  <c r="J13" i="2"/>
  <c r="J182" i="2"/>
  <c r="J149" i="2"/>
  <c r="J137" i="2"/>
  <c r="J105" i="2"/>
  <c r="J93" i="2"/>
  <c r="J43" i="2"/>
  <c r="J41" i="2"/>
  <c r="J33" i="2"/>
  <c r="J20" i="2"/>
  <c r="J16" i="2"/>
  <c r="J8" i="2"/>
  <c r="J180" i="2"/>
  <c r="J78" i="2"/>
  <c r="J150" i="2"/>
  <c r="J126" i="2"/>
  <c r="J116" i="2"/>
  <c r="J186" i="2"/>
  <c r="J171" i="2"/>
  <c r="J125" i="2"/>
  <c r="J76" i="2"/>
  <c r="J58" i="2"/>
  <c r="J178" i="2"/>
  <c r="J160" i="2"/>
  <c r="J47" i="2"/>
  <c r="J28" i="2"/>
  <c r="J128" i="2"/>
  <c r="J169" i="2"/>
  <c r="J82" i="2"/>
  <c r="J142" i="2"/>
  <c r="J199" i="2"/>
  <c r="J113" i="2"/>
  <c r="J61" i="2"/>
  <c r="J64" i="2"/>
  <c r="J56" i="2"/>
  <c r="J83" i="2"/>
  <c r="J179" i="2"/>
  <c r="J29" i="2"/>
  <c r="J174" i="2"/>
  <c r="J173" i="2"/>
  <c r="J133" i="2"/>
  <c r="J89" i="2"/>
  <c r="J86" i="2"/>
  <c r="J100" i="2"/>
  <c r="J166" i="2"/>
  <c r="J148" i="2"/>
  <c r="J208" i="2"/>
  <c r="J193" i="2"/>
  <c r="J71" i="2"/>
  <c r="J91" i="2"/>
  <c r="J75" i="2"/>
  <c r="J101" i="2"/>
  <c r="J203" i="2"/>
  <c r="J72" i="2"/>
  <c r="J62" i="2"/>
  <c r="J37" i="2"/>
  <c r="J63" i="2"/>
  <c r="J206" i="2"/>
  <c r="J197" i="2"/>
  <c r="J21" i="2"/>
  <c r="J52" i="2"/>
  <c r="J177" i="2"/>
  <c r="J124" i="2"/>
  <c r="J92" i="2"/>
  <c r="J57" i="2"/>
  <c r="J115" i="2"/>
  <c r="J156" i="2"/>
  <c r="J168" i="2"/>
  <c r="J26" i="2"/>
  <c r="J202" i="2"/>
  <c r="J122" i="2"/>
  <c r="J90" i="2"/>
  <c r="J36" i="2"/>
  <c r="J164" i="2"/>
  <c r="J132" i="2"/>
  <c r="J65" i="2"/>
  <c r="J53" i="2"/>
  <c r="J45" i="2"/>
  <c r="J44" i="2"/>
  <c r="J99" i="2"/>
  <c r="J172" i="2"/>
  <c r="J144" i="2"/>
  <c r="J123" i="2"/>
  <c r="J19" i="2"/>
  <c r="J12" i="2"/>
  <c r="J130" i="2"/>
  <c r="J189" i="2"/>
  <c r="J39" i="2"/>
  <c r="J38" i="2"/>
  <c r="J103" i="2"/>
  <c r="J145" i="2"/>
  <c r="J70" i="2"/>
  <c r="K70" i="2"/>
  <c r="K234" i="2" l="1"/>
  <c r="K241" i="2"/>
  <c r="J281" i="2"/>
  <c r="K215" i="2"/>
  <c r="K218" i="2" s="1"/>
  <c r="J234" i="2"/>
  <c r="D292" i="2" s="1"/>
  <c r="G292" i="2" s="1"/>
  <c r="G272" i="2"/>
  <c r="J241" i="2"/>
  <c r="D293" i="2" s="1"/>
  <c r="G293" i="2" s="1"/>
  <c r="J215" i="2"/>
  <c r="J218" i="2" s="1"/>
  <c r="J220" i="2" s="1"/>
  <c r="E292" i="2"/>
  <c r="E295" i="2" s="1"/>
  <c r="K281" i="2"/>
  <c r="K269" i="2"/>
  <c r="J269" i="2"/>
  <c r="D294" i="2" s="1"/>
  <c r="G294" i="2" s="1"/>
  <c r="J223" i="2" l="1"/>
  <c r="K223" i="2" s="1"/>
  <c r="J221" i="2"/>
  <c r="K221" i="2" s="1"/>
  <c r="J222" i="2"/>
  <c r="K222" i="2" s="1"/>
  <c r="D288" i="2"/>
  <c r="G288" i="2"/>
  <c r="K220" i="2"/>
  <c r="J224" i="2" l="1"/>
  <c r="K224" i="2"/>
  <c r="K272" i="2" s="1"/>
  <c r="K284" i="2" s="1"/>
  <c r="D289" i="2"/>
  <c r="J272" i="2"/>
  <c r="J284" i="2" l="1"/>
  <c r="M284" i="2" s="1"/>
  <c r="G289" i="2"/>
  <c r="D295" i="2"/>
  <c r="G295" i="2" s="1"/>
</calcChain>
</file>

<file path=xl/sharedStrings.xml><?xml version="1.0" encoding="utf-8"?>
<sst xmlns="http://schemas.openxmlformats.org/spreadsheetml/2006/main" count="4685" uniqueCount="1113">
  <si>
    <t>Start Date</t>
  </si>
  <si>
    <t>03/01/2016</t>
  </si>
  <si>
    <t>End Date</t>
  </si>
  <si>
    <t>02/28/2017</t>
  </si>
  <si>
    <t>Home Dept</t>
  </si>
  <si>
    <t>102, 107, 117, 123, 154, 166</t>
  </si>
  <si>
    <t>Other Pay Settings - Effective Date</t>
  </si>
  <si>
    <t>Effective as of 08/17/2017</t>
  </si>
  <si>
    <t>Home Department Code</t>
  </si>
  <si>
    <t>Home Department Description</t>
  </si>
  <si>
    <t>Last Name</t>
  </si>
  <si>
    <t>First Name</t>
  </si>
  <si>
    <t>Clock Full Code</t>
  </si>
  <si>
    <t>Clock Full Description</t>
  </si>
  <si>
    <t>Gross Pay</t>
  </si>
  <si>
    <t>102</t>
  </si>
  <si>
    <t>Browns Mills</t>
  </si>
  <si>
    <t>Allen</t>
  </si>
  <si>
    <t>Melissa</t>
  </si>
  <si>
    <t>TEACH</t>
  </si>
  <si>
    <t>**</t>
  </si>
  <si>
    <t>Bah</t>
  </si>
  <si>
    <t>Isata</t>
  </si>
  <si>
    <t>Jacobs</t>
  </si>
  <si>
    <t>Ann</t>
  </si>
  <si>
    <t>FDSWK</t>
  </si>
  <si>
    <t>Klein</t>
  </si>
  <si>
    <t>Denise</t>
  </si>
  <si>
    <t>Miller</t>
  </si>
  <si>
    <t>Kristie</t>
  </si>
  <si>
    <t xml:space="preserve">TCHA </t>
  </si>
  <si>
    <t>Nirdlinger</t>
  </si>
  <si>
    <t>Danielle</t>
  </si>
  <si>
    <t>TEAHA</t>
  </si>
  <si>
    <t>Orangers</t>
  </si>
  <si>
    <t>Lynn</t>
  </si>
  <si>
    <t>GTECH</t>
  </si>
  <si>
    <t>Totals for Home Department Code 102</t>
  </si>
  <si>
    <t>Total</t>
  </si>
  <si>
    <t>107</t>
  </si>
  <si>
    <t>Central</t>
  </si>
  <si>
    <t>Bond</t>
  </si>
  <si>
    <t>Lois</t>
  </si>
  <si>
    <t>EDCOR</t>
  </si>
  <si>
    <t>Dietz</t>
  </si>
  <si>
    <t>Sue</t>
  </si>
  <si>
    <t>DSCOR</t>
  </si>
  <si>
    <t>Disabilities Coordinator</t>
  </si>
  <si>
    <t>Edwards</t>
  </si>
  <si>
    <t>Kyle</t>
  </si>
  <si>
    <t>HRCOR</t>
  </si>
  <si>
    <t>Gasper</t>
  </si>
  <si>
    <t>Stephanie V.</t>
  </si>
  <si>
    <t xml:space="preserve">ACCT </t>
  </si>
  <si>
    <t>Insurance Company</t>
  </si>
  <si>
    <t>Prudential</t>
  </si>
  <si>
    <t>GRNSH</t>
  </si>
  <si>
    <t>garnishment</t>
  </si>
  <si>
    <t>Prudential 10</t>
  </si>
  <si>
    <t>Prudential 13</t>
  </si>
  <si>
    <t>Prudential 14</t>
  </si>
  <si>
    <t>Prudential 3</t>
  </si>
  <si>
    <t>Prudential 9</t>
  </si>
  <si>
    <t>Kehoe</t>
  </si>
  <si>
    <t>Timothy</t>
  </si>
  <si>
    <t>ACONT</t>
  </si>
  <si>
    <t>May</t>
  </si>
  <si>
    <t>Judith</t>
  </si>
  <si>
    <t>SAPBK</t>
  </si>
  <si>
    <t>McDaniels</t>
  </si>
  <si>
    <t>Flossie</t>
  </si>
  <si>
    <t>TRSUP</t>
  </si>
  <si>
    <t>Transportation Supervisor</t>
  </si>
  <si>
    <t>Mitchem</t>
  </si>
  <si>
    <t>Natalie</t>
  </si>
  <si>
    <t>HNCOR</t>
  </si>
  <si>
    <t>Peterson</t>
  </si>
  <si>
    <t>Greta</t>
  </si>
  <si>
    <t>Rickards</t>
  </si>
  <si>
    <t>Jill</t>
  </si>
  <si>
    <t>COORD</t>
  </si>
  <si>
    <t>Singh</t>
  </si>
  <si>
    <t>Paramjit</t>
  </si>
  <si>
    <t>PRGC0</t>
  </si>
  <si>
    <t>Tirado</t>
  </si>
  <si>
    <t>Jezenia</t>
  </si>
  <si>
    <t>PROGA</t>
  </si>
  <si>
    <t>Williams-Barnes</t>
  </si>
  <si>
    <t>Linda</t>
  </si>
  <si>
    <t xml:space="preserve">EHSD </t>
  </si>
  <si>
    <t>Totals for Home Department Code 107</t>
  </si>
  <si>
    <t>117</t>
  </si>
  <si>
    <t>Mt Holly</t>
  </si>
  <si>
    <t>.</t>
  </si>
  <si>
    <t>Nj Family Support Pay</t>
  </si>
  <si>
    <t>Alvarez</t>
  </si>
  <si>
    <t>Naiomi</t>
  </si>
  <si>
    <t>Arreguin</t>
  </si>
  <si>
    <t>Bibiana</t>
  </si>
  <si>
    <t>TEACA</t>
  </si>
  <si>
    <t>Azabawi</t>
  </si>
  <si>
    <t>Seham</t>
  </si>
  <si>
    <t>Baker</t>
  </si>
  <si>
    <t>John</t>
  </si>
  <si>
    <t>BUSDR</t>
  </si>
  <si>
    <t>Benachir</t>
  </si>
  <si>
    <t>Bouchra</t>
  </si>
  <si>
    <t>Benson-Tarquini</t>
  </si>
  <si>
    <t>Stephen</t>
  </si>
  <si>
    <t>Best</t>
  </si>
  <si>
    <t>Tawanna</t>
  </si>
  <si>
    <t>Betancourt</t>
  </si>
  <si>
    <t>Yeizmi</t>
  </si>
  <si>
    <t>Branscomb</t>
  </si>
  <si>
    <t>Shante</t>
  </si>
  <si>
    <t>Buffett</t>
  </si>
  <si>
    <t>Christiana</t>
  </si>
  <si>
    <t>CENTS</t>
  </si>
  <si>
    <t>Burras</t>
  </si>
  <si>
    <t>Kathleen</t>
  </si>
  <si>
    <t xml:space="preserve">FSWK </t>
  </si>
  <si>
    <t>Byrne</t>
  </si>
  <si>
    <t>Caffrey</t>
  </si>
  <si>
    <t>Susan</t>
  </si>
  <si>
    <t>Carter</t>
  </si>
  <si>
    <t>Theresa</t>
  </si>
  <si>
    <t>BDRIV</t>
  </si>
  <si>
    <t>Ceralde</t>
  </si>
  <si>
    <t>Jean</t>
  </si>
  <si>
    <t>Claudio</t>
  </si>
  <si>
    <t>Miriam</t>
  </si>
  <si>
    <t>Clayton</t>
  </si>
  <si>
    <t>Janeecia</t>
  </si>
  <si>
    <t>BUSMO</t>
  </si>
  <si>
    <t>BUS MONITOR</t>
  </si>
  <si>
    <t>Conyers</t>
  </si>
  <si>
    <t>Ta'Jah</t>
  </si>
  <si>
    <t>Davila</t>
  </si>
  <si>
    <t>Sandra</t>
  </si>
  <si>
    <t>Ditmar</t>
  </si>
  <si>
    <t>Matthew</t>
  </si>
  <si>
    <t>Dunn</t>
  </si>
  <si>
    <t>Sherrita</t>
  </si>
  <si>
    <t>TECHA</t>
  </si>
  <si>
    <t>Eaton</t>
  </si>
  <si>
    <t>Zephra</t>
  </si>
  <si>
    <t>GPTEA</t>
  </si>
  <si>
    <t>GROUP TEACHER</t>
  </si>
  <si>
    <t>Eckman</t>
  </si>
  <si>
    <t>Jillian</t>
  </si>
  <si>
    <t>CUSTM</t>
  </si>
  <si>
    <t>Custodian/Maintenance</t>
  </si>
  <si>
    <t>Figueroa</t>
  </si>
  <si>
    <t>Maria</t>
  </si>
  <si>
    <t>FAMPA</t>
  </si>
  <si>
    <t>Francesco</t>
  </si>
  <si>
    <t>Jennifer</t>
  </si>
  <si>
    <t>Franklin</t>
  </si>
  <si>
    <t>Shatoria</t>
  </si>
  <si>
    <t>Gaddy officer</t>
  </si>
  <si>
    <t>Leshaun</t>
  </si>
  <si>
    <t/>
  </si>
  <si>
    <t>Gambhirwala</t>
  </si>
  <si>
    <t>Neena</t>
  </si>
  <si>
    <t>Gardner</t>
  </si>
  <si>
    <t>Jacquelyn</t>
  </si>
  <si>
    <t>Gatling</t>
  </si>
  <si>
    <t>Christopher</t>
  </si>
  <si>
    <t>Greene</t>
  </si>
  <si>
    <t>Stephanie</t>
  </si>
  <si>
    <t>Hill</t>
  </si>
  <si>
    <t>Tawona</t>
  </si>
  <si>
    <t>FPART</t>
  </si>
  <si>
    <t>Himm</t>
  </si>
  <si>
    <t>Christine</t>
  </si>
  <si>
    <t>Horan</t>
  </si>
  <si>
    <t>Michelle</t>
  </si>
  <si>
    <t>Jenkins Court Officer</t>
  </si>
  <si>
    <t>Kennon</t>
  </si>
  <si>
    <t>Johnson</t>
  </si>
  <si>
    <t>Bobby</t>
  </si>
  <si>
    <t>Maruice</t>
  </si>
  <si>
    <t>Tasha</t>
  </si>
  <si>
    <t>Jones</t>
  </si>
  <si>
    <t>Khan</t>
  </si>
  <si>
    <t>Zobia</t>
  </si>
  <si>
    <t>Kouakui</t>
  </si>
  <si>
    <t>Annie</t>
  </si>
  <si>
    <t>Leonard</t>
  </si>
  <si>
    <t>Janet</t>
  </si>
  <si>
    <t>Lipe</t>
  </si>
  <si>
    <t>Farhana</t>
  </si>
  <si>
    <t>Manir</t>
  </si>
  <si>
    <t>Sabrina</t>
  </si>
  <si>
    <t>McGraw</t>
  </si>
  <si>
    <t>Debbie</t>
  </si>
  <si>
    <t>Mosley-Brown</t>
  </si>
  <si>
    <t>Gerrell</t>
  </si>
  <si>
    <t>Moss</t>
  </si>
  <si>
    <t>Syrena</t>
  </si>
  <si>
    <t>Mudry</t>
  </si>
  <si>
    <t>Munguia-Miralda</t>
  </si>
  <si>
    <t>Kensy</t>
  </si>
  <si>
    <t>Nagy</t>
  </si>
  <si>
    <t>Naseer</t>
  </si>
  <si>
    <t>Filza</t>
  </si>
  <si>
    <t>Payment Center</t>
  </si>
  <si>
    <t>NJ Family Support</t>
  </si>
  <si>
    <t>NJ Support</t>
  </si>
  <si>
    <t>Perry-White</t>
  </si>
  <si>
    <t>Joyce</t>
  </si>
  <si>
    <t>Petit</t>
  </si>
  <si>
    <t>Xiomara</t>
  </si>
  <si>
    <t>Potts</t>
  </si>
  <si>
    <t>Brittany</t>
  </si>
  <si>
    <t>Pulliam</t>
  </si>
  <si>
    <t>Yvonne</t>
  </si>
  <si>
    <t>Richardson</t>
  </si>
  <si>
    <t>Doniquiah</t>
  </si>
  <si>
    <t>Rodrigues</t>
  </si>
  <si>
    <t>Megan</t>
  </si>
  <si>
    <t>Santana</t>
  </si>
  <si>
    <t>Doris</t>
  </si>
  <si>
    <t>Sharma</t>
  </si>
  <si>
    <t>Nidhi</t>
  </si>
  <si>
    <t>Siler</t>
  </si>
  <si>
    <t>HDFSW</t>
  </si>
  <si>
    <t>Smith</t>
  </si>
  <si>
    <t>Deborah C</t>
  </si>
  <si>
    <t>Lauren</t>
  </si>
  <si>
    <t>Yolanda</t>
  </si>
  <si>
    <t>Spadea</t>
  </si>
  <si>
    <t>Carol</t>
  </si>
  <si>
    <t>Sutton</t>
  </si>
  <si>
    <t>Ronnie</t>
  </si>
  <si>
    <t>Tanner</t>
  </si>
  <si>
    <t>Chante</t>
  </si>
  <si>
    <t>Taylor</t>
  </si>
  <si>
    <t>Kristina</t>
  </si>
  <si>
    <t>Toe</t>
  </si>
  <si>
    <t>Faith-Joy</t>
  </si>
  <si>
    <t>Torres</t>
  </si>
  <si>
    <t>Ted</t>
  </si>
  <si>
    <t>Troutman</t>
  </si>
  <si>
    <t>Gail</t>
  </si>
  <si>
    <t>Vergara</t>
  </si>
  <si>
    <t>Weaver</t>
  </si>
  <si>
    <t>Penelope</t>
  </si>
  <si>
    <t>Wescott</t>
  </si>
  <si>
    <t>Pantida</t>
  </si>
  <si>
    <t>Wilkins</t>
  </si>
  <si>
    <t>Nora</t>
  </si>
  <si>
    <t>Wilson</t>
  </si>
  <si>
    <t>Nhashara</t>
  </si>
  <si>
    <t>Winser</t>
  </si>
  <si>
    <t>Totals for Home Department Code 117</t>
  </si>
  <si>
    <t>123</t>
  </si>
  <si>
    <t>Delanco</t>
  </si>
  <si>
    <t>B.C.B.S.S.</t>
  </si>
  <si>
    <t>Nj Family Support Ctr</t>
  </si>
  <si>
    <t>Abad</t>
  </si>
  <si>
    <t>Jazmin</t>
  </si>
  <si>
    <t>Aminuddin</t>
  </si>
  <si>
    <t>Nasirah</t>
  </si>
  <si>
    <t>Anderson</t>
  </si>
  <si>
    <t>Rosemarie</t>
  </si>
  <si>
    <t>Bailey</t>
  </si>
  <si>
    <t>Deitra</t>
  </si>
  <si>
    <t>Barther-Corry</t>
  </si>
  <si>
    <t>Shynese</t>
  </si>
  <si>
    <t>Battle</t>
  </si>
  <si>
    <t>Lanotta</t>
  </si>
  <si>
    <t>Begum</t>
  </si>
  <si>
    <t>Khanam</t>
  </si>
  <si>
    <t>Benson</t>
  </si>
  <si>
    <t>Katie</t>
  </si>
  <si>
    <t>Bovell</t>
  </si>
  <si>
    <t>Lori</t>
  </si>
  <si>
    <t>Brito-Walker</t>
  </si>
  <si>
    <t>Rebecca</t>
  </si>
  <si>
    <t>Brown</t>
  </si>
  <si>
    <t>Bullett</t>
  </si>
  <si>
    <t>Canturk-Koc</t>
  </si>
  <si>
    <t>Filiz</t>
  </si>
  <si>
    <t>Carley-Price</t>
  </si>
  <si>
    <t>Carmichael</t>
  </si>
  <si>
    <t>Quiana</t>
  </si>
  <si>
    <t>Carpenter</t>
  </si>
  <si>
    <t>Yvette</t>
  </si>
  <si>
    <t>Carson</t>
  </si>
  <si>
    <t>William</t>
  </si>
  <si>
    <t>AFDSW</t>
  </si>
  <si>
    <t>Assistant Food Service Worker</t>
  </si>
  <si>
    <t>Ceylan</t>
  </si>
  <si>
    <t>Sumeyra</t>
  </si>
  <si>
    <t>Courtney</t>
  </si>
  <si>
    <t>Aaliyah</t>
  </si>
  <si>
    <t>Daniels</t>
  </si>
  <si>
    <t>Andrea</t>
  </si>
  <si>
    <t>DeLaCruz</t>
  </si>
  <si>
    <t>Mayra</t>
  </si>
  <si>
    <t>DeLuccia</t>
  </si>
  <si>
    <t>Duveillanume</t>
  </si>
  <si>
    <t>Edna</t>
  </si>
  <si>
    <t>Elder</t>
  </si>
  <si>
    <t>Farina</t>
  </si>
  <si>
    <t>Feriha Inan</t>
  </si>
  <si>
    <t>Fatma</t>
  </si>
  <si>
    <t>FAMPT</t>
  </si>
  <si>
    <t>Gaddy</t>
  </si>
  <si>
    <t>Officer Leshaun</t>
  </si>
  <si>
    <t>Goldwire</t>
  </si>
  <si>
    <t>Patricia</t>
  </si>
  <si>
    <t>Govindaraj</t>
  </si>
  <si>
    <t>Sudha</t>
  </si>
  <si>
    <t>Gumus</t>
  </si>
  <si>
    <t>Hafize</t>
  </si>
  <si>
    <t>Harris</t>
  </si>
  <si>
    <t>Bria</t>
  </si>
  <si>
    <t>Keisha</t>
  </si>
  <si>
    <t>Haupt</t>
  </si>
  <si>
    <t>Kristen</t>
  </si>
  <si>
    <t>Hawkins</t>
  </si>
  <si>
    <t>Hendricks</t>
  </si>
  <si>
    <t>Jessica</t>
  </si>
  <si>
    <t>GPTCH</t>
  </si>
  <si>
    <t>Hernandez</t>
  </si>
  <si>
    <t>Carolina</t>
  </si>
  <si>
    <t>Hidalgo</t>
  </si>
  <si>
    <t>Paulina</t>
  </si>
  <si>
    <t>Jackson</t>
  </si>
  <si>
    <t>Ethel</t>
  </si>
  <si>
    <t>Marina</t>
  </si>
  <si>
    <t>Tammy</t>
  </si>
  <si>
    <t>Kahraman</t>
  </si>
  <si>
    <t>Gulay</t>
  </si>
  <si>
    <t>FASWK</t>
  </si>
  <si>
    <t>Lindo</t>
  </si>
  <si>
    <t>Maddred</t>
  </si>
  <si>
    <t>Sarah</t>
  </si>
  <si>
    <t>Malik</t>
  </si>
  <si>
    <t>Samina</t>
  </si>
  <si>
    <t>Martinez</t>
  </si>
  <si>
    <t>Orlando</t>
  </si>
  <si>
    <t>CUSTD</t>
  </si>
  <si>
    <t>McCall</t>
  </si>
  <si>
    <t>Regina</t>
  </si>
  <si>
    <t>McGee</t>
  </si>
  <si>
    <t>Tyesha</t>
  </si>
  <si>
    <t>Medina-Gonzalez</t>
  </si>
  <si>
    <t>Mincy</t>
  </si>
  <si>
    <t>Mareshah</t>
  </si>
  <si>
    <t>Monserrate</t>
  </si>
  <si>
    <t>Amber</t>
  </si>
  <si>
    <t>Musgnug</t>
  </si>
  <si>
    <t>Kim</t>
  </si>
  <si>
    <t>Niessner</t>
  </si>
  <si>
    <t>Lisa</t>
  </si>
  <si>
    <t>Nobles</t>
  </si>
  <si>
    <t>Nijernea</t>
  </si>
  <si>
    <t>Peck</t>
  </si>
  <si>
    <t>Myra</t>
  </si>
  <si>
    <t>Ivanette</t>
  </si>
  <si>
    <t>Pryor</t>
  </si>
  <si>
    <t>Verdina</t>
  </si>
  <si>
    <t>Reames</t>
  </si>
  <si>
    <t>Mia</t>
  </si>
  <si>
    <t>Reyes</t>
  </si>
  <si>
    <t>Vilma</t>
  </si>
  <si>
    <t>Rivera</t>
  </si>
  <si>
    <t>Leticia</t>
  </si>
  <si>
    <t>Rodriguez</t>
  </si>
  <si>
    <t>Tatiana</t>
  </si>
  <si>
    <t>Sakallioglu</t>
  </si>
  <si>
    <t>Cigdem</t>
  </si>
  <si>
    <t>Samarjit</t>
  </si>
  <si>
    <t>Sheipe</t>
  </si>
  <si>
    <t>Bonnie</t>
  </si>
  <si>
    <t>Spiller</t>
  </si>
  <si>
    <t>Betty</t>
  </si>
  <si>
    <t>Syed</t>
  </si>
  <si>
    <t>Mahmooda</t>
  </si>
  <si>
    <t>Amylir</t>
  </si>
  <si>
    <t>Toye</t>
  </si>
  <si>
    <t>Kimberly</t>
  </si>
  <si>
    <t>Tucker</t>
  </si>
  <si>
    <t>Louthel</t>
  </si>
  <si>
    <t>Twyman</t>
  </si>
  <si>
    <t>Aminah</t>
  </si>
  <si>
    <t>Weiss</t>
  </si>
  <si>
    <t>Bessie</t>
  </si>
  <si>
    <t>GPTEC</t>
  </si>
  <si>
    <t>Whitfield</t>
  </si>
  <si>
    <t>Totals for Home Department Code 123</t>
  </si>
  <si>
    <t>154</t>
  </si>
  <si>
    <t>CCYC</t>
  </si>
  <si>
    <t>Sewell</t>
  </si>
  <si>
    <t>Kaya</t>
  </si>
  <si>
    <t>PROCO</t>
  </si>
  <si>
    <t>Project Coordinator</t>
  </si>
  <si>
    <t>Totals for Home Department Code 154</t>
  </si>
  <si>
    <t>166</t>
  </si>
  <si>
    <t>Early Headstart Expansion ARRA</t>
  </si>
  <si>
    <t>Burks</t>
  </si>
  <si>
    <t>HOMEM</t>
  </si>
  <si>
    <t>Emily</t>
  </si>
  <si>
    <t>Cox</t>
  </si>
  <si>
    <t>Tyshiena</t>
  </si>
  <si>
    <t>HOMEV</t>
  </si>
  <si>
    <t>Home Visitor</t>
  </si>
  <si>
    <t>Grover</t>
  </si>
  <si>
    <t>Christina</t>
  </si>
  <si>
    <t>Guerrero</t>
  </si>
  <si>
    <t>Marga</t>
  </si>
  <si>
    <t>HVIST</t>
  </si>
  <si>
    <t>Corinna</t>
  </si>
  <si>
    <t>Holmes</t>
  </si>
  <si>
    <t>Nina</t>
  </si>
  <si>
    <t>Celine</t>
  </si>
  <si>
    <t>Madison</t>
  </si>
  <si>
    <t>Dawn</t>
  </si>
  <si>
    <t>Toxi</t>
  </si>
  <si>
    <t>Robinson</t>
  </si>
  <si>
    <t>Saundra</t>
  </si>
  <si>
    <t>Robles-Lopez</t>
  </si>
  <si>
    <t>Simone</t>
  </si>
  <si>
    <t>Kathryn</t>
  </si>
  <si>
    <t>Stellwag</t>
  </si>
  <si>
    <t>Andrew</t>
  </si>
  <si>
    <t>Stephens</t>
  </si>
  <si>
    <t>Shirelle</t>
  </si>
  <si>
    <t>Thompson</t>
  </si>
  <si>
    <t>Essence</t>
  </si>
  <si>
    <t>Tiel</t>
  </si>
  <si>
    <t>Alyssa</t>
  </si>
  <si>
    <t>Toppin</t>
  </si>
  <si>
    <t>Heather</t>
  </si>
  <si>
    <t xml:space="preserve">EHSC </t>
  </si>
  <si>
    <t>Early Head Start Coordinator</t>
  </si>
  <si>
    <t>Wilbur</t>
  </si>
  <si>
    <t>Donna</t>
  </si>
  <si>
    <t>Williams</t>
  </si>
  <si>
    <t>Wood</t>
  </si>
  <si>
    <t>Marissa</t>
  </si>
  <si>
    <t>Totals for Home Department Code 166</t>
  </si>
  <si>
    <t>Grand Totals</t>
  </si>
  <si>
    <t>Dept</t>
  </si>
  <si>
    <t>Position</t>
  </si>
  <si>
    <t>Admin%</t>
  </si>
  <si>
    <t>Program%</t>
  </si>
  <si>
    <t>Admin$</t>
  </si>
  <si>
    <t>Prog$</t>
  </si>
  <si>
    <t xml:space="preserve"> </t>
  </si>
  <si>
    <t>Name</t>
  </si>
  <si>
    <t>Department Code</t>
  </si>
  <si>
    <t>General Ledger Code</t>
  </si>
  <si>
    <t>General Ledger Title</t>
  </si>
  <si>
    <t>Effective Date</t>
  </si>
  <si>
    <t>Doc Number</t>
  </si>
  <si>
    <t>Trans Desc</t>
  </si>
  <si>
    <t>Session ID</t>
  </si>
  <si>
    <t>Debit</t>
  </si>
  <si>
    <t>Credit</t>
  </si>
  <si>
    <t>22</t>
  </si>
  <si>
    <t>5000</t>
  </si>
  <si>
    <t>Salaries Expense</t>
  </si>
  <si>
    <t>Opening Balance</t>
  </si>
  <si>
    <t>3/1/2016</t>
  </si>
  <si>
    <t>001</t>
  </si>
  <si>
    <t>Jury Duty Payment for J. Tirado (employee)</t>
  </si>
  <si>
    <t>CR-01-2773</t>
  </si>
  <si>
    <t>REV JV 2-2</t>
  </si>
  <si>
    <t>Reverse February 2016 Payroll Accrual</t>
  </si>
  <si>
    <t>je-01-9465</t>
  </si>
  <si>
    <t>3/31/2016</t>
  </si>
  <si>
    <t>JV 3-1</t>
  </si>
  <si>
    <t>MARCH 2016 Payroll Journal Entry</t>
  </si>
  <si>
    <t>je-01-9498</t>
  </si>
  <si>
    <t>JV 3-2</t>
  </si>
  <si>
    <t>MARCH 2016 Payroll Accrual</t>
  </si>
  <si>
    <t>je-01-9499</t>
  </si>
  <si>
    <t>Hewitt</t>
  </si>
  <si>
    <t>JV 3-16</t>
  </si>
  <si>
    <t>Time Allocations Michelle Hewitt 3/16</t>
  </si>
  <si>
    <t>je-01-9535</t>
  </si>
  <si>
    <t>Gaschnig</t>
  </si>
  <si>
    <t>JV 3-18</t>
  </si>
  <si>
    <t>Time Allocations R. Gaschnig 3/16</t>
  </si>
  <si>
    <t>Barnes</t>
  </si>
  <si>
    <t>JV 3-20</t>
  </si>
  <si>
    <t>Time Allocation Linda Barnes 3/16</t>
  </si>
  <si>
    <t>je-01-9537</t>
  </si>
  <si>
    <t>JV 3-21</t>
  </si>
  <si>
    <t>Time Allocations Tim Kehoe 3/16</t>
  </si>
  <si>
    <t>Cacalori</t>
  </si>
  <si>
    <t>JV 3-22</t>
  </si>
  <si>
    <t>Time Allocations Denise Cacalori 3/16</t>
  </si>
  <si>
    <t>Kearns</t>
  </si>
  <si>
    <t>JV 3-23</t>
  </si>
  <si>
    <t>Time Allocations K. Kearns 3/16</t>
  </si>
  <si>
    <t>Meyers</t>
  </si>
  <si>
    <t>JV 3-25</t>
  </si>
  <si>
    <t>Time Allocations Gerry Meyers 3/16</t>
  </si>
  <si>
    <t>JV 3-26</t>
  </si>
  <si>
    <t>Time Allocations Greta Peterson 3/16</t>
  </si>
  <si>
    <t>JV 3-27</t>
  </si>
  <si>
    <t>Time Allocations K. Edwards 3/16</t>
  </si>
  <si>
    <t>Woodard</t>
  </si>
  <si>
    <t>JV 3-28</t>
  </si>
  <si>
    <t>Sue Woodard Time Allocation 3/16</t>
  </si>
  <si>
    <t>Scanlon</t>
  </si>
  <si>
    <t>JV 3-38</t>
  </si>
  <si>
    <t>Time Allocations Mary Scanlon 3/16</t>
  </si>
  <si>
    <t>je-01-9547</t>
  </si>
  <si>
    <t>JV 3-47</t>
  </si>
  <si>
    <t>Time Allocations Judy May 3/16</t>
  </si>
  <si>
    <t>je-01-9568</t>
  </si>
  <si>
    <t>4/1/2016</t>
  </si>
  <si>
    <t>REV JV 3-2</t>
  </si>
  <si>
    <t>Reverse March 2016 Payroll Accrual</t>
  </si>
  <si>
    <t>4/30/2016</t>
  </si>
  <si>
    <t>JV 4-1</t>
  </si>
  <si>
    <t>APRIL 2016 Payroll Journal Entry</t>
  </si>
  <si>
    <t>je-01-9538</t>
  </si>
  <si>
    <t>JV 4-2</t>
  </si>
  <si>
    <t>April 2016 Payroll Accrual</t>
  </si>
  <si>
    <t>je-01-9539</t>
  </si>
  <si>
    <t>JV 4-10</t>
  </si>
  <si>
    <t>Time Allocations Judy May 4/16</t>
  </si>
  <si>
    <t>je-01-9572</t>
  </si>
  <si>
    <t>JV 4-15</t>
  </si>
  <si>
    <t>Time Allocations Michelle Hewitt 4/16</t>
  </si>
  <si>
    <t>JV 4-32</t>
  </si>
  <si>
    <t>Time Allocations R. Gaschnig 4/16</t>
  </si>
  <si>
    <t>je-01-9617</t>
  </si>
  <si>
    <t>JV 4-33</t>
  </si>
  <si>
    <t>Time Allocation Linda Barnes 4/16</t>
  </si>
  <si>
    <t>je-01-9621</t>
  </si>
  <si>
    <t>JV 4-34</t>
  </si>
  <si>
    <t>Time Allocations Denise Cacalori 4/16</t>
  </si>
  <si>
    <t>JV 4-35</t>
  </si>
  <si>
    <t>Time Allocations K. Kearns 4/16</t>
  </si>
  <si>
    <t>JV 4-36</t>
  </si>
  <si>
    <t>Sue Woodard Time Allocation 4/16</t>
  </si>
  <si>
    <t>5/1/2016</t>
  </si>
  <si>
    <t>REV JV 4-2</t>
  </si>
  <si>
    <t>Reverse April 2016 Payroll Accrual</t>
  </si>
  <si>
    <t>JV 5-19</t>
  </si>
  <si>
    <t>Time Allocations Tim Kehoe - April 2016</t>
  </si>
  <si>
    <t>je-01-9613</t>
  </si>
  <si>
    <t>JV 5-20</t>
  </si>
  <si>
    <t>Time Allocations Greta Peterson - April 2016</t>
  </si>
  <si>
    <t>JV 5-21</t>
  </si>
  <si>
    <t>Time Allocations K. Edwards - April 2016</t>
  </si>
  <si>
    <t>JV 5-23</t>
  </si>
  <si>
    <t>Time Allocations Gerry Meyers - April 2016</t>
  </si>
  <si>
    <t>JV 5-29</t>
  </si>
  <si>
    <t>Time Allocations Mary Scanlon 4/16</t>
  </si>
  <si>
    <t>je-01-9614</t>
  </si>
  <si>
    <t>5/31/2016</t>
  </si>
  <si>
    <t>JV 5-1</t>
  </si>
  <si>
    <t>MAY 2016 Payroll Journal Entry</t>
  </si>
  <si>
    <t>je-01-9573</t>
  </si>
  <si>
    <t>JV 5-2</t>
  </si>
  <si>
    <t>May 2016 Payroll Accrual</t>
  </si>
  <si>
    <t>je-01-9574</t>
  </si>
  <si>
    <t>JV 5-30</t>
  </si>
  <si>
    <t>Time Allocations Judy May 5/16</t>
  </si>
  <si>
    <t>je-01-9615</t>
  </si>
  <si>
    <t>JV 5-35</t>
  </si>
  <si>
    <t>Time Allocations Michelle Hewitt 5/16</t>
  </si>
  <si>
    <t>JV 5-36</t>
  </si>
  <si>
    <t>Time Allocations R. Gaschnig 5/16</t>
  </si>
  <si>
    <t>JV 5-24</t>
  </si>
  <si>
    <t>Time Allocations Tim Kehoe - May 2015</t>
  </si>
  <si>
    <t>je-01-9616</t>
  </si>
  <si>
    <t>JV 5-25</t>
  </si>
  <si>
    <t>Time Allocations Greta Peterson - May 2016</t>
  </si>
  <si>
    <t>JV 5-26</t>
  </si>
  <si>
    <t>Time Allocations K. Edwards - May 2016</t>
  </si>
  <si>
    <t>JV 5-28</t>
  </si>
  <si>
    <t>Time Allocations Gerry Meyers - May 2016</t>
  </si>
  <si>
    <t>JV 5-37</t>
  </si>
  <si>
    <t>Time Allocations Mary Scanlon 5/16 Exce.Director</t>
  </si>
  <si>
    <t>je-01-9618</t>
  </si>
  <si>
    <t>JV 5-38</t>
  </si>
  <si>
    <t>Time Allocations Mary Scanlon 5/16 -Controller</t>
  </si>
  <si>
    <t>JV 5-41</t>
  </si>
  <si>
    <t>Time Allocation Linda Barnes 5/16</t>
  </si>
  <si>
    <t>JV 5-42</t>
  </si>
  <si>
    <t>Time Allocations Denise Cacalori 5/16</t>
  </si>
  <si>
    <t>JV 5-43</t>
  </si>
  <si>
    <t>Time Allocations K. Kearns 5/16</t>
  </si>
  <si>
    <t>Mayfield</t>
  </si>
  <si>
    <t>JV 5-44</t>
  </si>
  <si>
    <t>Robert Mayfield Time Allocation 5/16</t>
  </si>
  <si>
    <t>6/1/2016</t>
  </si>
  <si>
    <t>REV JV 5-2</t>
  </si>
  <si>
    <t>Reverse May 2016 Payroll Accrual</t>
  </si>
  <si>
    <t>6/30/2016</t>
  </si>
  <si>
    <t>JV 6-1</t>
  </si>
  <si>
    <t>JUNE 2016 Payroll Journal Entry</t>
  </si>
  <si>
    <t>je-01-9623</t>
  </si>
  <si>
    <t>JV 6-2</t>
  </si>
  <si>
    <t>June 2016 Payroll Accrual</t>
  </si>
  <si>
    <t>je-01-9624</t>
  </si>
  <si>
    <t>JV 6-13</t>
  </si>
  <si>
    <t>Time Allocations Dr. Johnson 5/16</t>
  </si>
  <si>
    <t>je-01-9626</t>
  </si>
  <si>
    <t>JV 6-17</t>
  </si>
  <si>
    <t>Time Allocations Michelle Hewitt 6/16</t>
  </si>
  <si>
    <t>JV 6-18</t>
  </si>
  <si>
    <t>Time Allocations Judy May 6/16</t>
  </si>
  <si>
    <t>JV 6-23</t>
  </si>
  <si>
    <t>Time Allocations R. Gaschnig - June 2016</t>
  </si>
  <si>
    <t>je-01-9637</t>
  </si>
  <si>
    <t>JV 6-29</t>
  </si>
  <si>
    <t>Time Allocation Linda Barnes - June 2016</t>
  </si>
  <si>
    <t>je-01-9670</t>
  </si>
  <si>
    <t>JV 6-30</t>
  </si>
  <si>
    <t>Time Allocations K. Kearns - June 2016</t>
  </si>
  <si>
    <t>JV 6-31</t>
  </si>
  <si>
    <t>Time Allocations Denise Cacalori - June 2016</t>
  </si>
  <si>
    <t>JV 6-32</t>
  </si>
  <si>
    <t>Time Allocation - Robert Mayfield - June 2016</t>
  </si>
  <si>
    <t>7/1/2016</t>
  </si>
  <si>
    <t>REV JV 6-2</t>
  </si>
  <si>
    <t>Reverse June 2016 Payroll Accrual</t>
  </si>
  <si>
    <t>JV 7-11</t>
  </si>
  <si>
    <t>Time Allocations Gerry Meyers - June 2016</t>
  </si>
  <si>
    <t>je-01-9667</t>
  </si>
  <si>
    <t>JV 7-13</t>
  </si>
  <si>
    <t>Time Allocations Dr. Johnson - June 2016</t>
  </si>
  <si>
    <t>JV 7-14</t>
  </si>
  <si>
    <t>Time Allocations Mary Scanlon - June 2016</t>
  </si>
  <si>
    <t>JV 7-7</t>
  </si>
  <si>
    <t>Time Allocations Tim Kehoe - June 2016</t>
  </si>
  <si>
    <t>JV 7-8</t>
  </si>
  <si>
    <t>Time Allocations Greta Peterson - June 2016</t>
  </si>
  <si>
    <t>JV 7-9</t>
  </si>
  <si>
    <t>Time Allocations K. Edwards - June 2016</t>
  </si>
  <si>
    <t>7/31/2016</t>
  </si>
  <si>
    <t>JV 7-1</t>
  </si>
  <si>
    <t>JULY 2016 Payroll Journal Entry</t>
  </si>
  <si>
    <t>je-01-9657</t>
  </si>
  <si>
    <t>JV 7-2</t>
  </si>
  <si>
    <t>July 2016 Payroll Accrual</t>
  </si>
  <si>
    <t>je-01-9658</t>
  </si>
  <si>
    <t>JV 7-20</t>
  </si>
  <si>
    <t>Time Allocations Greta Peterson - July 2016</t>
  </si>
  <si>
    <t>je-01-9668</t>
  </si>
  <si>
    <t>JV 7-22</t>
  </si>
  <si>
    <t>Time Allocations Gerry Meyers - July 2016</t>
  </si>
  <si>
    <t>JV 7-15</t>
  </si>
  <si>
    <t>Time Allocations Dr. Johnson - July 2016</t>
  </si>
  <si>
    <t>JV 7-16</t>
  </si>
  <si>
    <t>Time Allocations Mary Scanlon - July 2016</t>
  </si>
  <si>
    <t>JV 7-17</t>
  </si>
  <si>
    <t>Time Allocations R. Gaschnig for July 2016</t>
  </si>
  <si>
    <t>JV 7-18</t>
  </si>
  <si>
    <t>Time Allocations for K. Edwards for July 2016</t>
  </si>
  <si>
    <t>JV 7-19</t>
  </si>
  <si>
    <t>Time Allocations Tim Kehoe - July 2016</t>
  </si>
  <si>
    <t>JV 7-26</t>
  </si>
  <si>
    <t>Time Allocation - July 2016 - Judy May</t>
  </si>
  <si>
    <t>je-01-9669</t>
  </si>
  <si>
    <t>JV 7-38</t>
  </si>
  <si>
    <t>Robert Mayfield Time Allocation - July 2016</t>
  </si>
  <si>
    <t>je-01-9704</t>
  </si>
  <si>
    <t>JV 7-39</t>
  </si>
  <si>
    <t>Time Allocation Linda Barnes - July 2016</t>
  </si>
  <si>
    <t>JV 7-40</t>
  </si>
  <si>
    <t>Time Allocations K. Kearns - July 2016</t>
  </si>
  <si>
    <t>JV 7-41</t>
  </si>
  <si>
    <t>Time Allocations Denise Cacalori - July 2016</t>
  </si>
  <si>
    <t>JV 7-50</t>
  </si>
  <si>
    <t>Time Allocations Michelle Hewitt 07/2016</t>
  </si>
  <si>
    <t>je-01-9709</t>
  </si>
  <si>
    <t>JV 7-58</t>
  </si>
  <si>
    <t>To correct time allocation for JUDY MAY from 5 to 22</t>
  </si>
  <si>
    <t>je-01-9778</t>
  </si>
  <si>
    <t>8/1/2016</t>
  </si>
  <si>
    <t>REV JV 7-2</t>
  </si>
  <si>
    <t>Reverse July 2016 Payroll Accrual</t>
  </si>
  <si>
    <t>8/31/2016</t>
  </si>
  <si>
    <t>JV 8-2</t>
  </si>
  <si>
    <t>AUGUST 2016 Payroll Accrual</t>
  </si>
  <si>
    <t>je-01-9675</t>
  </si>
  <si>
    <t>JV 8-1</t>
  </si>
  <si>
    <t>AUGUST 2016 Payroll Journal Entry</t>
  </si>
  <si>
    <t>je-01-9677</t>
  </si>
  <si>
    <t>JV 8-17</t>
  </si>
  <si>
    <t>Time Allocation - August 2016 - J. May</t>
  </si>
  <si>
    <t>je-01-9700</t>
  </si>
  <si>
    <t>JV 8-18</t>
  </si>
  <si>
    <t>Time Allocations R. Gaschnig - August 2016</t>
  </si>
  <si>
    <t>JV 8-19</t>
  </si>
  <si>
    <t>Time Allocations K. Kearns for August 2016</t>
  </si>
  <si>
    <t>JV 8-20</t>
  </si>
  <si>
    <t>Time Allocations Denise Cacalori for August 2016</t>
  </si>
  <si>
    <t>JV 8-21</t>
  </si>
  <si>
    <t>Time Allocation Linda Barnes for August 2016</t>
  </si>
  <si>
    <t>JV 8-22</t>
  </si>
  <si>
    <t>Robert Mayfield Time Allocation for August 2016</t>
  </si>
  <si>
    <t>JV 8-32</t>
  </si>
  <si>
    <t>Time Allocations Michelle Hewitt 08/2016</t>
  </si>
  <si>
    <t>je-01-9710</t>
  </si>
  <si>
    <t>JV 8-48</t>
  </si>
  <si>
    <t>je-01-9779</t>
  </si>
  <si>
    <t>9/1/2016</t>
  </si>
  <si>
    <t>REV. JV 8-2</t>
  </si>
  <si>
    <t>REVERSE AUGUST 2016 Payroll Accrual</t>
  </si>
  <si>
    <t>JV 9-14</t>
  </si>
  <si>
    <t>Time Allocations Gerry Meyers 8/2016</t>
  </si>
  <si>
    <t>je-01-9706</t>
  </si>
  <si>
    <t>JV 9-15</t>
  </si>
  <si>
    <t>Time Allocations K. Edwards 8/16</t>
  </si>
  <si>
    <t>JV 9-16</t>
  </si>
  <si>
    <t>Time Allocations Greta Peterson 8/16</t>
  </si>
  <si>
    <t>JV 9-18</t>
  </si>
  <si>
    <t>Time Allocations Tim Kehoe  - August 2016</t>
  </si>
  <si>
    <t>JV 9-19</t>
  </si>
  <si>
    <t>Time Allocations Mary Scanlon -August 2016</t>
  </si>
  <si>
    <t>JV 9-20</t>
  </si>
  <si>
    <t>Time Allocations Dr. Johnson - August 2016</t>
  </si>
  <si>
    <t>9/30/2016</t>
  </si>
  <si>
    <t>JV 9-1</t>
  </si>
  <si>
    <t>SEPTEMBER 2016 Payroll Journal Entry</t>
  </si>
  <si>
    <t>je-01-9687</t>
  </si>
  <si>
    <t>JV 9-2</t>
  </si>
  <si>
    <t>September 2016 Payroll Accrual</t>
  </si>
  <si>
    <t>je-01-9688</t>
  </si>
  <si>
    <t>JV 9-22</t>
  </si>
  <si>
    <t>Time Allocations Michelle Hewitt 09/2016</t>
  </si>
  <si>
    <t>je-01-9711</t>
  </si>
  <si>
    <t>JV 9-32</t>
  </si>
  <si>
    <t>Time Allocations R. Gaschnig 09/2016</t>
  </si>
  <si>
    <t>je-01-9713</t>
  </si>
  <si>
    <t>JV 9-33</t>
  </si>
  <si>
    <t>Time Allocations Tim Kehoe 09/2016</t>
  </si>
  <si>
    <t>JV 9-34</t>
  </si>
  <si>
    <t>Time Allocations K. Edwards 09/2016</t>
  </si>
  <si>
    <t>JV 9-36</t>
  </si>
  <si>
    <t>Time Allocations Gerry Meyers 09/2016</t>
  </si>
  <si>
    <t>JV 9-37</t>
  </si>
  <si>
    <t>Time Allocations Greta Peterson 09/2016</t>
  </si>
  <si>
    <t>JV 9-39</t>
  </si>
  <si>
    <t>Time Allocations K. Kearns 09/2016</t>
  </si>
  <si>
    <t>JV 9-40</t>
  </si>
  <si>
    <t>Time Allocations Denise Cacalori 09/2016</t>
  </si>
  <si>
    <t>JV 9-41</t>
  </si>
  <si>
    <t>Time Allocation Linda Barnes 09/2016</t>
  </si>
  <si>
    <t>JV 9-42</t>
  </si>
  <si>
    <t>Robert Mayfield Time Allocation 09/2016</t>
  </si>
  <si>
    <t>JV 09-35</t>
  </si>
  <si>
    <t>Time Allocations Judy May 09/2016</t>
  </si>
  <si>
    <t>JV 9-44</t>
  </si>
  <si>
    <t>Time Allocations Dr. Johnson 9/2016</t>
  </si>
  <si>
    <t>je-01-9720</t>
  </si>
  <si>
    <t>JV 9-45</t>
  </si>
  <si>
    <t>Time Allocations M. Scanlon 09/2016</t>
  </si>
  <si>
    <t>program</t>
  </si>
  <si>
    <t>JV 9-46</t>
  </si>
  <si>
    <t>To allocate payroll expenses to child care food program</t>
  </si>
  <si>
    <t>je-01-9725</t>
  </si>
  <si>
    <t>10/1/2016</t>
  </si>
  <si>
    <t>REV JV 9-2</t>
  </si>
  <si>
    <t>Reverse September 2016 Payroll Accrual</t>
  </si>
  <si>
    <t>10/31/2016</t>
  </si>
  <si>
    <t>JV 10-1</t>
  </si>
  <si>
    <t>OCTOBER 2016 Payroll Journal Entry</t>
  </si>
  <si>
    <t>je-01-9726</t>
  </si>
  <si>
    <t>JV 10-2</t>
  </si>
  <si>
    <t>October 2016 Payroll Accrual</t>
  </si>
  <si>
    <t>je-01-9737</t>
  </si>
  <si>
    <t>JV 10-44</t>
  </si>
  <si>
    <t>Time Allocations Michelle Hewitt 10/2016</t>
  </si>
  <si>
    <t>je-01-9741</t>
  </si>
  <si>
    <t>JV 10-20</t>
  </si>
  <si>
    <t>Time Allocation Linda Barnes 10/2016</t>
  </si>
  <si>
    <t>je-01-9742</t>
  </si>
  <si>
    <t>JV 10-22</t>
  </si>
  <si>
    <t>Time Allocations Gerry Meyers 10/2016</t>
  </si>
  <si>
    <t>JV 10-23</t>
  </si>
  <si>
    <t>Sue Woodard Time Allocation 10/14</t>
  </si>
  <si>
    <t>JV 10-13</t>
  </si>
  <si>
    <t>Time Allocations Denise Cacalori 10/2016</t>
  </si>
  <si>
    <t>JV 10-14</t>
  </si>
  <si>
    <t>Time Allocations K. Edwards 10/2016</t>
  </si>
  <si>
    <t>JV 10-15</t>
  </si>
  <si>
    <t>Time Allocations R. Gaschnig 10/2016</t>
  </si>
  <si>
    <t>JV 10-16</t>
  </si>
  <si>
    <t>Time Allocations Greta Peterson 10/2016</t>
  </si>
  <si>
    <t>JV 10-17</t>
  </si>
  <si>
    <t>Time Allocations Judy May 10/2016</t>
  </si>
  <si>
    <t>JV 10-18</t>
  </si>
  <si>
    <t>Time Allocations Tim Kehoe 10/2016</t>
  </si>
  <si>
    <t>JV 10-19</t>
  </si>
  <si>
    <t>Time Allocations K. Kearns 10/2016</t>
  </si>
  <si>
    <t>JV 10-34</t>
  </si>
  <si>
    <t>Time Allocations for Mary Scanlon for October 2016</t>
  </si>
  <si>
    <t>je-01-9759</t>
  </si>
  <si>
    <t>JV 10-35</t>
  </si>
  <si>
    <t>Time Allocations for Dr. Johnson for October 2016</t>
  </si>
  <si>
    <t>JV 10-54</t>
  </si>
  <si>
    <t>Time Allocations Dr. Johnson 10/16</t>
  </si>
  <si>
    <t>je-01-9835</t>
  </si>
  <si>
    <t>11/1/2016</t>
  </si>
  <si>
    <t>REV. JV 10-2</t>
  </si>
  <si>
    <t>Reverse October 2016 Payroll Accrual</t>
  </si>
  <si>
    <t>11/30/2016</t>
  </si>
  <si>
    <t>JV 11-2</t>
  </si>
  <si>
    <t>November 2016 Payroll Accrual</t>
  </si>
  <si>
    <t>je-01-9762</t>
  </si>
  <si>
    <t>JV 11-1</t>
  </si>
  <si>
    <t>NOVEMBER 2016 Payroll Journal Entry</t>
  </si>
  <si>
    <t>je-01-9764</t>
  </si>
  <si>
    <t>JV 11-16</t>
  </si>
  <si>
    <t>Time Allocations Michelle Hewitt 11/2016</t>
  </si>
  <si>
    <t>je-01-9772</t>
  </si>
  <si>
    <t>JV 11-20</t>
  </si>
  <si>
    <t>Time Allocations Denise Cacalori 11/2016</t>
  </si>
  <si>
    <t>je-01-9774</t>
  </si>
  <si>
    <t>JV 11-21</t>
  </si>
  <si>
    <t>Time Allocations K. Edwards 11/2016</t>
  </si>
  <si>
    <t>JV 11-22</t>
  </si>
  <si>
    <t>Time Allocations R. Gaschnig 11/2016</t>
  </si>
  <si>
    <t>JV 11-23</t>
  </si>
  <si>
    <t>Time Allocations Greta Peterson 11/2016</t>
  </si>
  <si>
    <t>JV 11-24</t>
  </si>
  <si>
    <t>Time Allocations Tim Kehoe 11/2016</t>
  </si>
  <si>
    <t>JV 11-25</t>
  </si>
  <si>
    <t>Time Allocations K. Kearns 11/2016</t>
  </si>
  <si>
    <t>JV 11-26</t>
  </si>
  <si>
    <t>Time Allocation Linda Barnes 11/2016</t>
  </si>
  <si>
    <t>JV 11-28</t>
  </si>
  <si>
    <t>Time Allocations Gerry Meyers 11/2016</t>
  </si>
  <si>
    <t>JV 11-29</t>
  </si>
  <si>
    <t>Time Allocation Robert Mayfield 11/2016</t>
  </si>
  <si>
    <t>JV 11-30</t>
  </si>
  <si>
    <t>Time Allocations Judy May 11/2016</t>
  </si>
  <si>
    <t>JV 11-37</t>
  </si>
  <si>
    <t>Time Allocations M. Scanlon 11/16</t>
  </si>
  <si>
    <t>je-01-9794</t>
  </si>
  <si>
    <t>JV 11-38</t>
  </si>
  <si>
    <t>Time Allocations Dr. Johnson 11/2016</t>
  </si>
  <si>
    <t>JV 11-41</t>
  </si>
  <si>
    <t>Time Allocations Dr. Johnson 11/16</t>
  </si>
  <si>
    <t>je-01-9836</t>
  </si>
  <si>
    <t>12/1/2016</t>
  </si>
  <si>
    <t>REV JV 11-2</t>
  </si>
  <si>
    <t>Reverse November 2016 Payroll Accrual</t>
  </si>
  <si>
    <t>12/31/2016</t>
  </si>
  <si>
    <t>JV 12-1</t>
  </si>
  <si>
    <t>DECEMBER 2016 Payroll Journal Entry</t>
  </si>
  <si>
    <t>je-01--9801</t>
  </si>
  <si>
    <t>JV 12-12</t>
  </si>
  <si>
    <t>Time Allocations M. Scanlon 12/2016</t>
  </si>
  <si>
    <t>je-01-9802</t>
  </si>
  <si>
    <t>JV 12-13</t>
  </si>
  <si>
    <t>Time Allocations Dr. Johnson 12/16</t>
  </si>
  <si>
    <t>JV 12-2</t>
  </si>
  <si>
    <t>December 2016 Payroll Accrual</t>
  </si>
  <si>
    <t>je-01-9803</t>
  </si>
  <si>
    <t>JV 12-21</t>
  </si>
  <si>
    <t>Time Allocations Michelle Hewitt 12/16</t>
  </si>
  <si>
    <t>je-01-9809</t>
  </si>
  <si>
    <t>JV 12-26</t>
  </si>
  <si>
    <t>Time Allocations R. Gaschnig 12/16</t>
  </si>
  <si>
    <t>je-01-9811</t>
  </si>
  <si>
    <t>JV 12-27</t>
  </si>
  <si>
    <t>Time Allocations Greta Peterson 12/16</t>
  </si>
  <si>
    <t>JV 12-28</t>
  </si>
  <si>
    <t>Time Allocations Denise Cacalori 12/16</t>
  </si>
  <si>
    <t>JV 12-29</t>
  </si>
  <si>
    <t>Time Allocations K. Edwards 12/16</t>
  </si>
  <si>
    <t>JV 12-30</t>
  </si>
  <si>
    <t>Time Allocations Tim Kehoe 12/16</t>
  </si>
  <si>
    <t>JV 12-31</t>
  </si>
  <si>
    <t>Time Allocations K. Kearns 12/16</t>
  </si>
  <si>
    <t>JV 12-32</t>
  </si>
  <si>
    <t>Time Allocation Linda Barnes 12/16</t>
  </si>
  <si>
    <t>JV 12-34</t>
  </si>
  <si>
    <t>Robert Mayfield Time Allocation 12/16</t>
  </si>
  <si>
    <t>JV 12-35</t>
  </si>
  <si>
    <t>Time Allocations Judy May 12/16</t>
  </si>
  <si>
    <t>JV 12-36</t>
  </si>
  <si>
    <t>Time Allocations Gerry Meyers 12/16</t>
  </si>
  <si>
    <t>budgets</t>
  </si>
  <si>
    <t>JV 12-46</t>
  </si>
  <si>
    <t>To reclass Dept. 9 Expenses as authorized by budgets.</t>
  </si>
  <si>
    <t>je-01-9825</t>
  </si>
  <si>
    <t>JV 12-48</t>
  </si>
  <si>
    <t>je-01-9837</t>
  </si>
  <si>
    <t>JV 12-42</t>
  </si>
  <si>
    <t>To reclass Dept. 10 Expenses as authorized by budgets.</t>
  </si>
  <si>
    <t>je-01-9856</t>
  </si>
  <si>
    <t>JV 12-55</t>
  </si>
  <si>
    <t>To reclass Expenses as authorized by budgets</t>
  </si>
  <si>
    <t>je-01-9890</t>
  </si>
  <si>
    <t>1/1/2017</t>
  </si>
  <si>
    <t>REV. JV 12-2</t>
  </si>
  <si>
    <t>Reverse December 2016 Payroll Accrual</t>
  </si>
  <si>
    <t>1/31/2017</t>
  </si>
  <si>
    <t>JV 1-14</t>
  </si>
  <si>
    <t>Time Allocations Michelle Hewitt 01/17</t>
  </si>
  <si>
    <t>je-01-9823</t>
  </si>
  <si>
    <t>JV 1-18</t>
  </si>
  <si>
    <t>Time Allocations R. Gaschnig 01/17</t>
  </si>
  <si>
    <t>je-01-9824</t>
  </si>
  <si>
    <t>JV 1-19</t>
  </si>
  <si>
    <t>Time Allocations Greta Peterson 01/17</t>
  </si>
  <si>
    <t>JV 1-20</t>
  </si>
  <si>
    <t>Time Allocations Denise Cacalori 01/17</t>
  </si>
  <si>
    <t>JV 1-21</t>
  </si>
  <si>
    <t>Time Allocations K. Edwards 01/17</t>
  </si>
  <si>
    <t>JV 1-22</t>
  </si>
  <si>
    <t>Time Allocations Tim Kehoe 01/17</t>
  </si>
  <si>
    <t>JV 1-23</t>
  </si>
  <si>
    <t>Time Allocations K. Kearns 01/17</t>
  </si>
  <si>
    <t>JV 1-24</t>
  </si>
  <si>
    <t>Time Allocation Linda Barnes 01/17</t>
  </si>
  <si>
    <t>JV 1-26</t>
  </si>
  <si>
    <t>Robert Mayfield Time Allocation 01/17</t>
  </si>
  <si>
    <t>JV 1-27</t>
  </si>
  <si>
    <t>Time Allocations Judy May 01/17</t>
  </si>
  <si>
    <t>JV 1-2</t>
  </si>
  <si>
    <t>January 2017 Payroll Accrual</t>
  </si>
  <si>
    <t>je-01-9827</t>
  </si>
  <si>
    <t>JV 1-1</t>
  </si>
  <si>
    <t>JANUARY 2017 Payroll Journal Entry</t>
  </si>
  <si>
    <t>je-01-9831</t>
  </si>
  <si>
    <t>JV 1-40</t>
  </si>
  <si>
    <t>Time Allocations M. Scanlon 01/17</t>
  </si>
  <si>
    <t>je-01-9878</t>
  </si>
  <si>
    <t>JV 1-41</t>
  </si>
  <si>
    <t>Time Allocations Dr. Johnson 01/17</t>
  </si>
  <si>
    <t>2/1/2017</t>
  </si>
  <si>
    <t>REV. JV 1-2</t>
  </si>
  <si>
    <t>Reverse January 2017 Payroll Accrual</t>
  </si>
  <si>
    <t>2/22/2017</t>
  </si>
  <si>
    <t>JV 2-2</t>
  </si>
  <si>
    <t>February 2017 Payroll Accrual</t>
  </si>
  <si>
    <t>je-01-9877</t>
  </si>
  <si>
    <t>auth</t>
  </si>
  <si>
    <t>2/28/2017</t>
  </si>
  <si>
    <t>JV 2-82</t>
  </si>
  <si>
    <t>Reallocate payroll for HS Dir. and Coord. to EHS as auth.</t>
  </si>
  <si>
    <t>je-01-10030</t>
  </si>
  <si>
    <t>JV 2-90</t>
  </si>
  <si>
    <t>Adjust alloc. $'s for Dr. Johnson - Board approved sal. inc.</t>
  </si>
  <si>
    <t>je-01-10035</t>
  </si>
  <si>
    <t>Start</t>
  </si>
  <si>
    <t>JV 2-91</t>
  </si>
  <si>
    <t>To reallocate R. Gascnnig &amp; D. Cacalori to Head Start</t>
  </si>
  <si>
    <t>Xavier</t>
  </si>
  <si>
    <t>JV 2-92</t>
  </si>
  <si>
    <t>To allocate K. Xavier for time spent on Head Start</t>
  </si>
  <si>
    <t>JV 2-93</t>
  </si>
  <si>
    <t>To allocate payroll exp. for HS to EHS as auth. by budgets</t>
  </si>
  <si>
    <t>je-01-10037</t>
  </si>
  <si>
    <t>JV 2-96</t>
  </si>
  <si>
    <t>Reallocate payroll for Dr. Johnson and M. Scanlon</t>
  </si>
  <si>
    <t>je-01-10040</t>
  </si>
  <si>
    <t>Entry</t>
  </si>
  <si>
    <t>JV 2-1</t>
  </si>
  <si>
    <t>FEBRUARY 2017 Payroll Journal Entry</t>
  </si>
  <si>
    <t>je-01-9858</t>
  </si>
  <si>
    <t>JV 2-16</t>
  </si>
  <si>
    <t>Time Allocations Michelle Hewitt 2/17</t>
  </si>
  <si>
    <t>je-01-9863</t>
  </si>
  <si>
    <t>JV 2-27</t>
  </si>
  <si>
    <t>Time Allocations R. Gaschnig 2/17</t>
  </si>
  <si>
    <t>je-01-9865</t>
  </si>
  <si>
    <t>JV 2-28</t>
  </si>
  <si>
    <t>Time Allocations Greta Peterson 2/17</t>
  </si>
  <si>
    <t>JV 2-29</t>
  </si>
  <si>
    <t>Time Allocations Denise Cacalori 2/17</t>
  </si>
  <si>
    <t>JV 2-30</t>
  </si>
  <si>
    <t>Time Allocations K. Edwards 2/17</t>
  </si>
  <si>
    <t>JV 2-31</t>
  </si>
  <si>
    <t>Time Allocations Tim Kehoe 2/17</t>
  </si>
  <si>
    <t>JV 2-32</t>
  </si>
  <si>
    <t>Time Allocations K. Kearns 2/17</t>
  </si>
  <si>
    <t>JV 2-33</t>
  </si>
  <si>
    <t>Time Allocation Linda Barnes 2/17</t>
  </si>
  <si>
    <t>JV 2-35</t>
  </si>
  <si>
    <t>Robert Mayfield Time Allocation 2/17</t>
  </si>
  <si>
    <t>JV 2-36</t>
  </si>
  <si>
    <t>Time Allocations Judy May 2/17</t>
  </si>
  <si>
    <t>JV 2-46</t>
  </si>
  <si>
    <t>Time Allocations M. Scanlon 02/17</t>
  </si>
  <si>
    <t>je-01-9879</t>
  </si>
  <si>
    <t>JV 2-47</t>
  </si>
  <si>
    <t>Time Allocations Dr. Johnson 02/17</t>
  </si>
  <si>
    <t>Thind</t>
  </si>
  <si>
    <t>JV 2-49</t>
  </si>
  <si>
    <t>Time allocation Darsh Thind Oct 2016</t>
  </si>
  <si>
    <t>je-01-9888</t>
  </si>
  <si>
    <t>JV 2-50</t>
  </si>
  <si>
    <t>Time allocation Darsh Thind Nov 2016</t>
  </si>
  <si>
    <t>JV 2-51</t>
  </si>
  <si>
    <t>Time allocation Darsh Thind Dec 2016</t>
  </si>
  <si>
    <t>JV 2-52</t>
  </si>
  <si>
    <t>Time allocation Darsh Thind Jan 2017</t>
  </si>
  <si>
    <t>JV 2-53</t>
  </si>
  <si>
    <t>Time allocation Darsh Thind Feb 2017</t>
  </si>
  <si>
    <t>Account</t>
  </si>
  <si>
    <t>Descrip</t>
  </si>
  <si>
    <t>Date</t>
  </si>
  <si>
    <t>DR</t>
  </si>
  <si>
    <t>CR</t>
  </si>
  <si>
    <t>22M</t>
  </si>
  <si>
    <t>Period Totals</t>
  </si>
  <si>
    <t>Subtotal 3/2016</t>
  </si>
  <si>
    <t>Subtotal 4/2016</t>
  </si>
  <si>
    <t>Subtotal 5/2016</t>
  </si>
  <si>
    <t>Subtotal 6/2016</t>
  </si>
  <si>
    <t>Subtotal 7/2016</t>
  </si>
  <si>
    <t>JV 8-40</t>
  </si>
  <si>
    <t>To reclass error in payroll entry from Dept. 96 to Dept. 22M</t>
  </si>
  <si>
    <t>je-01-9721</t>
  </si>
  <si>
    <t>Subtotal 8/2016</t>
  </si>
  <si>
    <t>Subtotal 9/2016</t>
  </si>
  <si>
    <t>Subtotal 10/2016</t>
  </si>
  <si>
    <t>Subtotal 11/2016</t>
  </si>
  <si>
    <t>Subtotal 12/2016</t>
  </si>
  <si>
    <t>Subtotal 1/2017</t>
  </si>
  <si>
    <t>Reallocate payroll for D. Klein from Browns Mills to EHS</t>
  </si>
  <si>
    <t>Subtotal 2/2017</t>
  </si>
  <si>
    <t>M. Scanlon</t>
  </si>
  <si>
    <t>Mary</t>
  </si>
  <si>
    <t>Controller</t>
  </si>
  <si>
    <t>Clerk</t>
  </si>
  <si>
    <t>Rich</t>
  </si>
  <si>
    <t>Asst. Controller</t>
  </si>
  <si>
    <t>Ruben</t>
  </si>
  <si>
    <t>Exec Dir</t>
  </si>
  <si>
    <t>Kathy</t>
  </si>
  <si>
    <t>Robert</t>
  </si>
  <si>
    <t>Mail Clerk</t>
  </si>
  <si>
    <t>Myers</t>
  </si>
  <si>
    <t>Gerry</t>
  </si>
  <si>
    <t>IT</t>
  </si>
  <si>
    <t>Darsh</t>
  </si>
  <si>
    <t>Kenila</t>
  </si>
  <si>
    <t>Dir of Planning</t>
  </si>
  <si>
    <t>Variance</t>
  </si>
  <si>
    <t>Salaries</t>
  </si>
  <si>
    <t>Payroll Tax Expense</t>
  </si>
  <si>
    <t>Employee Benefits</t>
  </si>
  <si>
    <t>Workers Comp</t>
  </si>
  <si>
    <t>Pension Expense</t>
  </si>
  <si>
    <t>Total Fringe</t>
  </si>
  <si>
    <t>Out of Town Travel</t>
  </si>
  <si>
    <t>Equipment</t>
  </si>
  <si>
    <t>Office Supplies</t>
  </si>
  <si>
    <t>Janitorial Supplies</t>
  </si>
  <si>
    <t>Computer Supplies</t>
  </si>
  <si>
    <t>Program Supplies</t>
  </si>
  <si>
    <t>Total Supplies</t>
  </si>
  <si>
    <t>EDP</t>
  </si>
  <si>
    <t>Consultants</t>
  </si>
  <si>
    <t>Legal Expense</t>
  </si>
  <si>
    <t>Maintenance</t>
  </si>
  <si>
    <t>Professional Svcs</t>
  </si>
  <si>
    <t>Total Contractual</t>
  </si>
  <si>
    <t>Consultants LT</t>
  </si>
  <si>
    <t>Employee Local Travel</t>
  </si>
  <si>
    <t>Client Transportation</t>
  </si>
  <si>
    <t>Vehicle Expense</t>
  </si>
  <si>
    <t>Rent Expense</t>
  </si>
  <si>
    <t>Bldg Improvements</t>
  </si>
  <si>
    <t>Utilities Expense</t>
  </si>
  <si>
    <t>Sm Tools &amp; Equip</t>
  </si>
  <si>
    <t>Equipment Leased</t>
  </si>
  <si>
    <t>Insurance</t>
  </si>
  <si>
    <t>Interest Expense</t>
  </si>
  <si>
    <t>Bank Fees</t>
  </si>
  <si>
    <t>Property Taxes</t>
  </si>
  <si>
    <t>Printing</t>
  </si>
  <si>
    <t>Bldg Repairs</t>
  </si>
  <si>
    <t>Equip Repairs</t>
  </si>
  <si>
    <t>Cari</t>
  </si>
  <si>
    <t>Staff Training</t>
  </si>
  <si>
    <t>Assist to Clients</t>
  </si>
  <si>
    <t>Telephone</t>
  </si>
  <si>
    <t>Postage</t>
  </si>
  <si>
    <t>Parent Activity</t>
  </si>
  <si>
    <t>Other Equip</t>
  </si>
  <si>
    <t>Advertising Exp</t>
  </si>
  <si>
    <t>Principle Released</t>
  </si>
  <si>
    <t>Other Operating</t>
  </si>
  <si>
    <t>Total Expenses</t>
  </si>
  <si>
    <t>Nonfederal:</t>
  </si>
  <si>
    <t>Fringe</t>
  </si>
  <si>
    <t>Professional Services</t>
  </si>
  <si>
    <t>Space</t>
  </si>
  <si>
    <t>Other</t>
  </si>
  <si>
    <t>Grand Total</t>
  </si>
  <si>
    <t>Fringe Benefits</t>
  </si>
  <si>
    <t>Travel</t>
  </si>
  <si>
    <t>Supplies</t>
  </si>
  <si>
    <t>Contractual</t>
  </si>
  <si>
    <t>Total Federal &amp; Nonfederal</t>
  </si>
  <si>
    <t>Federal</t>
  </si>
  <si>
    <t>Nonfederal</t>
  </si>
  <si>
    <t>Total Admin</t>
  </si>
  <si>
    <t>Admin</t>
  </si>
  <si>
    <t>Program</t>
  </si>
  <si>
    <t>GL = $39,215.45 - - YE adj (19,499)</t>
  </si>
  <si>
    <t>GL = $35,748.01 - - YE adj (8,489.25)</t>
  </si>
  <si>
    <t>GL = $56,393.66 -- Hartford Steam inv 115682 reversed - 55.00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</si>
</sst>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.00;&quot;$&quot;\-#,###.00;&quot;$&quot;0.00"/>
    <numFmt numFmtId="165" formatCode="&quot;$&quot;#,##0.00"/>
  </numFmts>
  <fonts count="41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sz val="8"/>
      <color theme="3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u val="singleAccounting"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u/>
      <sz val="8"/>
      <color theme="1"/>
      <name val="Times New Roman"/>
      <family val="1"/>
    </font>
    <font>
      <u/>
      <sz val="8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1" applyNumberFormat="0" applyAlignment="0" applyProtection="0"/>
    <xf numFmtId="0" fontId="23" fillId="28" borderId="2" applyNumberFormat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30" borderId="1" applyNumberFormat="0" applyAlignment="0" applyProtection="0"/>
    <xf numFmtId="0" fontId="28" fillId="0" borderId="6" applyNumberFormat="0" applyFill="0" applyAlignment="0" applyProtection="0"/>
    <xf numFmtId="0" fontId="29" fillId="31" borderId="0" applyNumberFormat="0" applyBorder="0" applyAlignment="0" applyProtection="0"/>
    <xf numFmtId="0" fontId="19" fillId="0" borderId="0"/>
    <xf numFmtId="0" fontId="19" fillId="32" borderId="7" applyNumberFormat="0" applyFont="0" applyAlignment="0" applyProtection="0"/>
    <xf numFmtId="0" fontId="30" fillId="27" borderId="8" applyNumberFormat="0" applyAlignment="0" applyProtection="0"/>
    <xf numFmtId="9" fontId="1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left"/>
    </xf>
    <xf numFmtId="0" fontId="10" fillId="0" borderId="0" xfId="0" applyFont="1" applyAlignment="1">
      <alignment horizontal="center"/>
    </xf>
    <xf numFmtId="9" fontId="0" fillId="0" borderId="0" xfId="0" applyNumberFormat="1"/>
    <xf numFmtId="9" fontId="11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34" fillId="0" borderId="0" xfId="43" applyFont="1" applyAlignment="1">
      <alignment horizontal="left" wrapText="1"/>
    </xf>
    <xf numFmtId="0" fontId="35" fillId="0" borderId="0" xfId="43" applyFont="1" applyAlignment="1">
      <alignment horizontal="left" vertical="top" wrapText="1"/>
    </xf>
    <xf numFmtId="0" fontId="34" fillId="0" borderId="0" xfId="43" applyFont="1" applyAlignment="1">
      <alignment horizontal="left"/>
    </xf>
    <xf numFmtId="0" fontId="35" fillId="0" borderId="0" xfId="43" applyFont="1" applyAlignment="1">
      <alignment horizontal="left" vertical="top"/>
    </xf>
    <xf numFmtId="0" fontId="34" fillId="0" borderId="0" xfId="43" applyFont="1" applyAlignment="1">
      <alignment horizontal="right"/>
    </xf>
    <xf numFmtId="0" fontId="35" fillId="0" borderId="0" xfId="43" applyFont="1" applyAlignment="1">
      <alignment horizontal="right" vertical="top"/>
    </xf>
    <xf numFmtId="40" fontId="34" fillId="0" borderId="0" xfId="43" applyNumberFormat="1" applyFont="1" applyAlignment="1">
      <alignment horizontal="right"/>
    </xf>
    <xf numFmtId="40" fontId="35" fillId="0" borderId="0" xfId="43" applyNumberFormat="1" applyFont="1" applyAlignment="1">
      <alignment horizontal="right" vertical="top"/>
    </xf>
    <xf numFmtId="40" fontId="34" fillId="0" borderId="0" xfId="43" applyNumberFormat="1" applyFont="1" applyAlignment="1">
      <alignment horizontal="right" vertical="top"/>
    </xf>
    <xf numFmtId="40" fontId="35" fillId="0" borderId="0" xfId="43" applyNumberFormat="1" applyFont="1" applyAlignment="1">
      <alignment horizontal="right"/>
    </xf>
    <xf numFmtId="40" fontId="36" fillId="0" borderId="0" xfId="43" applyNumberFormat="1" applyFont="1" applyAlignment="1">
      <alignment horizontal="right" vertical="top"/>
    </xf>
    <xf numFmtId="40" fontId="37" fillId="0" borderId="0" xfId="43" applyNumberFormat="1" applyFont="1" applyAlignment="1">
      <alignment horizontal="center" vertical="top"/>
    </xf>
    <xf numFmtId="40" fontId="0" fillId="0" borderId="0" xfId="0" applyNumberFormat="1"/>
    <xf numFmtId="40" fontId="38" fillId="0" borderId="0" xfId="43" applyNumberFormat="1" applyFont="1" applyAlignment="1">
      <alignment horizontal="right" vertical="top"/>
    </xf>
    <xf numFmtId="0" fontId="12" fillId="0" borderId="0" xfId="0" applyFont="1"/>
    <xf numFmtId="0" fontId="13" fillId="0" borderId="0" xfId="0" applyFont="1"/>
    <xf numFmtId="40" fontId="39" fillId="0" borderId="0" xfId="0" applyNumberFormat="1" applyFont="1"/>
    <xf numFmtId="40" fontId="40" fillId="0" borderId="0" xfId="43" applyNumberFormat="1" applyFont="1" applyAlignment="1">
      <alignment horizontal="right" vertical="top"/>
    </xf>
    <xf numFmtId="0" fontId="35" fillId="33" borderId="0" xfId="43" applyFont="1" applyFill="1" applyAlignment="1">
      <alignment horizontal="left" vertical="top" wrapText="1"/>
    </xf>
    <xf numFmtId="0" fontId="35" fillId="33" borderId="0" xfId="43" applyFont="1" applyFill="1" applyAlignment="1">
      <alignment horizontal="left" vertical="top"/>
    </xf>
    <xf numFmtId="0" fontId="35" fillId="33" borderId="0" xfId="43" applyFont="1" applyFill="1" applyAlignment="1">
      <alignment horizontal="right" vertical="top"/>
    </xf>
    <xf numFmtId="40" fontId="35" fillId="33" borderId="0" xfId="43" applyNumberFormat="1" applyFont="1" applyFill="1" applyAlignment="1">
      <alignment horizontal="right" vertical="top"/>
    </xf>
    <xf numFmtId="0" fontId="35" fillId="0" borderId="0" xfId="43" applyFont="1" applyFill="1" applyAlignment="1">
      <alignment horizontal="left" vertical="top" wrapText="1"/>
    </xf>
    <xf numFmtId="0" fontId="35" fillId="0" borderId="0" xfId="43" applyFont="1" applyFill="1" applyAlignment="1">
      <alignment horizontal="left" vertical="top"/>
    </xf>
    <xf numFmtId="0" fontId="35" fillId="0" borderId="0" xfId="43" applyFont="1" applyFill="1" applyAlignment="1">
      <alignment horizontal="right" vertical="top"/>
    </xf>
    <xf numFmtId="40" fontId="35" fillId="0" borderId="0" xfId="43" applyNumberFormat="1" applyFont="1" applyFill="1" applyAlignment="1">
      <alignment horizontal="right" vertical="top"/>
    </xf>
    <xf numFmtId="0" fontId="12" fillId="0" borderId="0" xfId="0" applyFont="1" applyFill="1"/>
    <xf numFmtId="40" fontId="37" fillId="33" borderId="0" xfId="43" applyNumberFormat="1" applyFont="1" applyFill="1" applyAlignment="1">
      <alignment horizontal="right" vertical="top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Font="1"/>
    <xf numFmtId="40" fontId="34" fillId="33" borderId="0" xfId="43" applyNumberFormat="1" applyFont="1" applyFill="1" applyAlignment="1">
      <alignment horizontal="right" vertical="top"/>
    </xf>
    <xf numFmtId="0" fontId="34" fillId="0" borderId="0" xfId="43" applyFont="1" applyAlignment="1">
      <alignment horizontal="left" wrapText="1"/>
    </xf>
    <xf numFmtId="0" fontId="35" fillId="0" borderId="0" xfId="43" applyFont="1" applyAlignment="1">
      <alignment horizontal="left" vertical="top" wrapText="1"/>
    </xf>
    <xf numFmtId="0" fontId="34" fillId="0" borderId="0" xfId="43" applyFont="1" applyAlignment="1">
      <alignment horizontal="left"/>
    </xf>
    <xf numFmtId="0" fontId="35" fillId="0" borderId="0" xfId="43" applyFont="1" applyAlignment="1">
      <alignment horizontal="left" vertical="top"/>
    </xf>
    <xf numFmtId="0" fontId="34" fillId="0" borderId="0" xfId="43" applyFont="1" applyAlignment="1">
      <alignment horizontal="right"/>
    </xf>
    <xf numFmtId="0" fontId="35" fillId="0" borderId="0" xfId="43" applyFont="1" applyAlignment="1">
      <alignment horizontal="right" vertical="top"/>
    </xf>
    <xf numFmtId="40" fontId="34" fillId="0" borderId="0" xfId="43" applyNumberFormat="1" applyFont="1" applyAlignment="1">
      <alignment horizontal="right"/>
    </xf>
    <xf numFmtId="40" fontId="35" fillId="0" borderId="0" xfId="43" applyNumberFormat="1" applyFont="1" applyAlignment="1">
      <alignment horizontal="right" vertical="top"/>
    </xf>
    <xf numFmtId="40" fontId="34" fillId="0" borderId="0" xfId="43" applyNumberFormat="1" applyFont="1" applyAlignment="1">
      <alignment horizontal="right" vertical="top"/>
    </xf>
    <xf numFmtId="4" fontId="0" fillId="0" borderId="0" xfId="0" applyNumberFormat="1"/>
    <xf numFmtId="0" fontId="15" fillId="0" borderId="0" xfId="0" applyFont="1" applyAlignment="1">
      <alignment horizontal="center"/>
    </xf>
    <xf numFmtId="0" fontId="17" fillId="0" borderId="0" xfId="0" applyFont="1" applyFill="1" applyAlignment="1">
      <alignment horizontal="left"/>
    </xf>
    <xf numFmtId="0" fontId="18" fillId="0" borderId="0" xfId="0" applyFont="1"/>
    <xf numFmtId="0" fontId="17" fillId="0" borderId="0" xfId="0" applyFont="1"/>
    <xf numFmtId="4" fontId="14" fillId="0" borderId="0" xfId="0" applyNumberFormat="1" applyFont="1"/>
    <xf numFmtId="4" fontId="16" fillId="0" borderId="0" xfId="0" applyNumberFormat="1" applyFont="1"/>
    <xf numFmtId="164" fontId="16" fillId="0" borderId="0" xfId="0" applyNumberFormat="1" applyFont="1"/>
    <xf numFmtId="165" fontId="16" fillId="0" borderId="0" xfId="0" applyNumberFormat="1" applyFont="1"/>
    <xf numFmtId="9" fontId="16" fillId="0" borderId="0" xfId="0" applyNumberFormat="1" applyFont="1"/>
    <xf numFmtId="165" fontId="11" fillId="0" borderId="0" xfId="0" applyNumberFormat="1" applyFont="1"/>
    <xf numFmtId="165" fontId="14" fillId="0" borderId="0" xfId="0" applyNumberFormat="1" applyFont="1"/>
    <xf numFmtId="9" fontId="18" fillId="0" borderId="0" xfId="0" applyNumberFormat="1" applyFont="1"/>
    <xf numFmtId="0" fontId="10" fillId="0" borderId="0" xfId="0" applyFont="1"/>
    <xf numFmtId="4" fontId="15" fillId="0" borderId="0" xfId="0" applyNumberFormat="1" applyFont="1" applyAlignment="1">
      <alignment horizontal="center"/>
    </xf>
    <xf numFmtId="4" fontId="0" fillId="34" borderId="0" xfId="0" applyNumberFormat="1" applyFill="1"/>
    <xf numFmtId="4" fontId="0" fillId="0" borderId="0" xfId="0" applyNumberFormat="1" applyFill="1"/>
    <xf numFmtId="4" fontId="14" fillId="0" borderId="0" xfId="0" applyNumberFormat="1" applyFont="1" applyFill="1"/>
    <xf numFmtId="4" fontId="16" fillId="0" borderId="0" xfId="0" applyNumberFormat="1" applyFont="1" applyFill="1"/>
    <xf numFmtId="10" fontId="0" fillId="0" borderId="0" xfId="0" applyNumberFormat="1"/>
    <xf numFmtId="10" fontId="16" fillId="0" borderId="0" xfId="0" applyNumberFormat="1" applyFont="1"/>
    <xf numFmtId="10" fontId="16" fillId="33" borderId="0" xfId="0" applyNumberFormat="1" applyFont="1" applyFill="1"/>
  </cellXfs>
  <cellStyles count="50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[0] 2" xfId="28" xr:uid="{00000000-0005-0000-0000-00001B000000}"/>
    <cellStyle name="Comma 2" xfId="29" xr:uid="{00000000-0005-0000-0000-00001C000000}"/>
    <cellStyle name="Comma 3" xfId="30" xr:uid="{00000000-0005-0000-0000-00001D000000}"/>
    <cellStyle name="Currency [0] 2" xfId="31" xr:uid="{00000000-0005-0000-0000-00001E000000}"/>
    <cellStyle name="Currency 2" xfId="32" xr:uid="{00000000-0005-0000-0000-00001F000000}"/>
    <cellStyle name="Currency 3" xfId="33" xr:uid="{00000000-0005-0000-0000-000020000000}"/>
    <cellStyle name="Explanatory Text 2" xfId="34" xr:uid="{00000000-0005-0000-0000-000021000000}"/>
    <cellStyle name="Good 2" xfId="35" xr:uid="{00000000-0005-0000-0000-000022000000}"/>
    <cellStyle name="Heading 1 2" xfId="36" xr:uid="{00000000-0005-0000-0000-000023000000}"/>
    <cellStyle name="Heading 2 2" xfId="37" xr:uid="{00000000-0005-0000-0000-000024000000}"/>
    <cellStyle name="Heading 3 2" xfId="38" xr:uid="{00000000-0005-0000-0000-000025000000}"/>
    <cellStyle name="Heading 4 2" xfId="39" xr:uid="{00000000-0005-0000-0000-000026000000}"/>
    <cellStyle name="Input 2" xfId="40" xr:uid="{00000000-0005-0000-0000-000027000000}"/>
    <cellStyle name="Linked Cell 2" xfId="41" xr:uid="{00000000-0005-0000-0000-000028000000}"/>
    <cellStyle name="Neutral 2" xfId="42" xr:uid="{00000000-0005-0000-0000-000029000000}"/>
    <cellStyle name="Normal" xfId="0" builtinId="0"/>
    <cellStyle name="Normal 2" xfId="43" xr:uid="{00000000-0005-0000-0000-00002B000000}"/>
    <cellStyle name="Note 2" xfId="44" xr:uid="{00000000-0005-0000-0000-00002C000000}"/>
    <cellStyle name="Output 2" xfId="45" xr:uid="{00000000-0005-0000-0000-00002D000000}"/>
    <cellStyle name="Percent 2" xfId="46" xr:uid="{00000000-0005-0000-0000-00002E000000}"/>
    <cellStyle name="Title 2" xfId="47" xr:uid="{00000000-0005-0000-0000-00002F000000}"/>
    <cellStyle name="Total 2" xfId="48" xr:uid="{00000000-0005-0000-0000-000030000000}"/>
    <cellStyle name="Warning Text 2" xfId="49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7"/>
  <sheetViews>
    <sheetView topLeftCell="A19" workbookViewId="0">
      <selection activeCell="D118" sqref="D118"/>
    </sheetView>
  </sheetViews>
  <sheetFormatPr defaultRowHeight="12.75" x14ac:dyDescent="0.2"/>
  <cols>
    <col min="1" max="2" width="9" bestFit="1" customWidth="1"/>
    <col min="3" max="4" width="14.7109375" bestFit="1" customWidth="1"/>
    <col min="5" max="5" width="10.7109375" bestFit="1" customWidth="1"/>
    <col min="6" max="6" width="10" bestFit="1" customWidth="1"/>
    <col min="7" max="7" width="43" bestFit="1" customWidth="1"/>
    <col min="8" max="8" width="9" bestFit="1" customWidth="1"/>
    <col min="9" max="10" width="9.28515625" bestFit="1" customWidth="1"/>
  </cols>
  <sheetData>
    <row r="1" spans="1:11" ht="27" x14ac:dyDescent="0.35">
      <c r="A1" s="46" t="s">
        <v>453</v>
      </c>
      <c r="B1" s="46" t="s">
        <v>454</v>
      </c>
      <c r="C1" s="48" t="s">
        <v>455</v>
      </c>
      <c r="D1" s="48" t="s">
        <v>456</v>
      </c>
      <c r="E1" s="50" t="s">
        <v>457</v>
      </c>
      <c r="F1" s="48" t="s">
        <v>458</v>
      </c>
      <c r="G1" s="48" t="s">
        <v>459</v>
      </c>
      <c r="H1" s="46" t="s">
        <v>460</v>
      </c>
      <c r="I1" s="52" t="s">
        <v>461</v>
      </c>
      <c r="J1" s="52" t="s">
        <v>462</v>
      </c>
      <c r="K1" s="52"/>
    </row>
    <row r="3" spans="1:11" ht="22.5" x14ac:dyDescent="0.2">
      <c r="A3" s="47"/>
      <c r="B3" s="47" t="s">
        <v>1012</v>
      </c>
      <c r="C3" s="49" t="s">
        <v>464</v>
      </c>
      <c r="D3" s="49" t="s">
        <v>465</v>
      </c>
      <c r="E3" s="51"/>
      <c r="F3" s="49"/>
      <c r="G3" s="49"/>
      <c r="H3" s="47" t="s">
        <v>466</v>
      </c>
      <c r="I3" s="53">
        <v>0</v>
      </c>
      <c r="J3" s="53"/>
      <c r="K3" s="53"/>
    </row>
    <row r="4" spans="1:11" x14ac:dyDescent="0.2">
      <c r="A4" s="47"/>
      <c r="B4" s="47" t="s">
        <v>1012</v>
      </c>
      <c r="C4" s="49" t="s">
        <v>464</v>
      </c>
      <c r="D4" s="49" t="s">
        <v>465</v>
      </c>
      <c r="E4" s="51" t="s">
        <v>467</v>
      </c>
      <c r="F4" s="49" t="s">
        <v>471</v>
      </c>
      <c r="G4" s="49" t="s">
        <v>472</v>
      </c>
      <c r="H4" s="47" t="s">
        <v>473</v>
      </c>
      <c r="I4" s="53"/>
      <c r="J4" s="53">
        <v>8014.42</v>
      </c>
      <c r="K4" s="53"/>
    </row>
    <row r="5" spans="1:11" x14ac:dyDescent="0.2">
      <c r="A5" s="47"/>
      <c r="B5" s="47" t="s">
        <v>1012</v>
      </c>
      <c r="C5" s="49" t="s">
        <v>464</v>
      </c>
      <c r="D5" s="49" t="s">
        <v>465</v>
      </c>
      <c r="E5" s="51" t="s">
        <v>474</v>
      </c>
      <c r="F5" s="49" t="s">
        <v>475</v>
      </c>
      <c r="G5" s="49" t="s">
        <v>476</v>
      </c>
      <c r="H5" s="47" t="s">
        <v>477</v>
      </c>
      <c r="I5" s="53">
        <v>25651.14</v>
      </c>
      <c r="J5" s="53"/>
      <c r="K5" s="53"/>
    </row>
    <row r="6" spans="1:11" ht="13.5" x14ac:dyDescent="0.2">
      <c r="A6" s="47"/>
      <c r="B6" s="47" t="s">
        <v>1012</v>
      </c>
      <c r="C6" s="49" t="s">
        <v>464</v>
      </c>
      <c r="D6" s="49" t="s">
        <v>465</v>
      </c>
      <c r="E6" s="51" t="s">
        <v>474</v>
      </c>
      <c r="F6" s="49" t="s">
        <v>478</v>
      </c>
      <c r="G6" s="49" t="s">
        <v>479</v>
      </c>
      <c r="H6" s="47" t="s">
        <v>480</v>
      </c>
      <c r="I6" s="54">
        <v>11641.02</v>
      </c>
      <c r="J6" s="54"/>
      <c r="K6" s="54"/>
    </row>
    <row r="7" spans="1:11" x14ac:dyDescent="0.2">
      <c r="A7" s="47"/>
      <c r="B7" s="47"/>
      <c r="C7" s="49"/>
      <c r="D7" s="49"/>
      <c r="E7" s="51"/>
      <c r="F7" s="49"/>
      <c r="G7" s="49"/>
      <c r="H7" s="47"/>
      <c r="I7" s="53"/>
      <c r="J7" s="53"/>
      <c r="K7" s="53"/>
    </row>
    <row r="8" spans="1:11" ht="22.5" x14ac:dyDescent="0.2">
      <c r="A8" s="47"/>
      <c r="B8" s="47"/>
      <c r="C8" s="49"/>
      <c r="D8" s="49"/>
      <c r="E8" s="51"/>
      <c r="F8" s="49"/>
      <c r="G8" s="49"/>
      <c r="H8" s="47" t="s">
        <v>1013</v>
      </c>
      <c r="I8" s="54">
        <v>37292.160000000003</v>
      </c>
      <c r="J8" s="54">
        <v>8014.42</v>
      </c>
      <c r="K8" s="54"/>
    </row>
    <row r="9" spans="1:11" x14ac:dyDescent="0.2">
      <c r="A9" s="47"/>
      <c r="B9" s="47"/>
      <c r="C9" s="49"/>
      <c r="D9" s="49"/>
      <c r="E9" s="51"/>
      <c r="F9" s="49"/>
      <c r="G9" s="49"/>
      <c r="H9" s="47"/>
      <c r="I9" s="53"/>
      <c r="J9" s="53"/>
      <c r="K9" s="53"/>
    </row>
    <row r="10" spans="1:11" ht="22.5" x14ac:dyDescent="0.2">
      <c r="A10" s="47"/>
      <c r="B10" s="47"/>
      <c r="C10" s="49"/>
      <c r="D10" s="49"/>
      <c r="E10" s="51"/>
      <c r="F10" s="49"/>
      <c r="G10" s="49"/>
      <c r="H10" s="47" t="s">
        <v>1014</v>
      </c>
      <c r="I10" s="53">
        <v>29277.74</v>
      </c>
      <c r="J10" s="53"/>
      <c r="K10" s="53"/>
    </row>
    <row r="11" spans="1:11" x14ac:dyDescent="0.2">
      <c r="A11" s="47"/>
      <c r="B11" s="47"/>
      <c r="C11" s="49"/>
      <c r="D11" s="49"/>
      <c r="E11" s="51"/>
      <c r="F11" s="49"/>
      <c r="G11" s="49"/>
      <c r="H11" s="47"/>
      <c r="I11" s="53"/>
      <c r="J11" s="53"/>
      <c r="K11" s="53"/>
    </row>
    <row r="12" spans="1:11" x14ac:dyDescent="0.2">
      <c r="A12" s="47"/>
      <c r="B12" s="47" t="s">
        <v>1012</v>
      </c>
      <c r="C12" s="49" t="s">
        <v>464</v>
      </c>
      <c r="D12" s="49" t="s">
        <v>465</v>
      </c>
      <c r="E12" s="51" t="s">
        <v>517</v>
      </c>
      <c r="F12" s="49" t="s">
        <v>518</v>
      </c>
      <c r="G12" s="49" t="s">
        <v>519</v>
      </c>
      <c r="H12" s="47" t="s">
        <v>480</v>
      </c>
      <c r="I12" s="53"/>
      <c r="J12" s="53">
        <v>11641.02</v>
      </c>
      <c r="K12" s="53"/>
    </row>
    <row r="13" spans="1:11" x14ac:dyDescent="0.2">
      <c r="A13" s="47"/>
      <c r="B13" s="47" t="s">
        <v>1012</v>
      </c>
      <c r="C13" s="49" t="s">
        <v>464</v>
      </c>
      <c r="D13" s="49" t="s">
        <v>465</v>
      </c>
      <c r="E13" s="51" t="s">
        <v>520</v>
      </c>
      <c r="F13" s="49" t="s">
        <v>521</v>
      </c>
      <c r="G13" s="49" t="s">
        <v>522</v>
      </c>
      <c r="H13" s="47" t="s">
        <v>523</v>
      </c>
      <c r="I13" s="53">
        <v>25625.85</v>
      </c>
      <c r="J13" s="53"/>
      <c r="K13" s="53"/>
    </row>
    <row r="14" spans="1:11" ht="13.5" x14ac:dyDescent="0.2">
      <c r="A14" s="47"/>
      <c r="B14" s="47" t="s">
        <v>1012</v>
      </c>
      <c r="C14" s="49" t="s">
        <v>464</v>
      </c>
      <c r="D14" s="49" t="s">
        <v>465</v>
      </c>
      <c r="E14" s="51" t="s">
        <v>520</v>
      </c>
      <c r="F14" s="49" t="s">
        <v>524</v>
      </c>
      <c r="G14" s="49" t="s">
        <v>525</v>
      </c>
      <c r="H14" s="47" t="s">
        <v>526</v>
      </c>
      <c r="I14" s="54">
        <v>12318.63</v>
      </c>
      <c r="J14" s="54"/>
      <c r="K14" s="54"/>
    </row>
    <row r="15" spans="1:11" x14ac:dyDescent="0.2">
      <c r="A15" s="47"/>
      <c r="B15" s="47"/>
      <c r="C15" s="49"/>
      <c r="D15" s="49"/>
      <c r="E15" s="51"/>
      <c r="F15" s="49"/>
      <c r="G15" s="49"/>
      <c r="H15" s="47"/>
      <c r="I15" s="53"/>
      <c r="J15" s="53"/>
      <c r="K15" s="53"/>
    </row>
    <row r="16" spans="1:11" ht="22.5" x14ac:dyDescent="0.2">
      <c r="A16" s="47"/>
      <c r="B16" s="47"/>
      <c r="C16" s="49"/>
      <c r="D16" s="49"/>
      <c r="E16" s="51"/>
      <c r="F16" s="49"/>
      <c r="G16" s="49"/>
      <c r="H16" s="47" t="s">
        <v>1013</v>
      </c>
      <c r="I16" s="54">
        <v>37944.480000000003</v>
      </c>
      <c r="J16" s="54">
        <v>11641.02</v>
      </c>
      <c r="K16" s="54"/>
    </row>
    <row r="17" spans="1:11" x14ac:dyDescent="0.2">
      <c r="A17" s="47"/>
      <c r="B17" s="47"/>
      <c r="C17" s="49"/>
      <c r="D17" s="49"/>
      <c r="E17" s="51"/>
      <c r="F17" s="49"/>
      <c r="G17" s="49"/>
      <c r="H17" s="47"/>
      <c r="I17" s="53"/>
      <c r="J17" s="53"/>
      <c r="K17" s="53"/>
    </row>
    <row r="18" spans="1:11" ht="22.5" x14ac:dyDescent="0.2">
      <c r="A18" s="47"/>
      <c r="B18" s="47"/>
      <c r="C18" s="49"/>
      <c r="D18" s="49"/>
      <c r="E18" s="51"/>
      <c r="F18" s="49"/>
      <c r="G18" s="49"/>
      <c r="H18" s="47" t="s">
        <v>1015</v>
      </c>
      <c r="I18" s="53">
        <v>55581.2</v>
      </c>
      <c r="J18" s="53"/>
      <c r="K18" s="53"/>
    </row>
    <row r="19" spans="1:11" x14ac:dyDescent="0.2">
      <c r="A19" s="47"/>
      <c r="B19" s="47"/>
      <c r="C19" s="49"/>
      <c r="D19" s="49"/>
      <c r="E19" s="51"/>
      <c r="F19" s="49"/>
      <c r="G19" s="49"/>
      <c r="H19" s="47"/>
      <c r="I19" s="53"/>
      <c r="J19" s="53"/>
      <c r="K19" s="53"/>
    </row>
    <row r="20" spans="1:11" x14ac:dyDescent="0.2">
      <c r="A20" s="47"/>
      <c r="B20" s="47" t="s">
        <v>1012</v>
      </c>
      <c r="C20" s="49" t="s">
        <v>464</v>
      </c>
      <c r="D20" s="49" t="s">
        <v>465</v>
      </c>
      <c r="E20" s="51" t="s">
        <v>544</v>
      </c>
      <c r="F20" s="49" t="s">
        <v>545</v>
      </c>
      <c r="G20" s="49" t="s">
        <v>546</v>
      </c>
      <c r="H20" s="47" t="s">
        <v>526</v>
      </c>
      <c r="I20" s="53"/>
      <c r="J20" s="53">
        <v>12318.63</v>
      </c>
      <c r="K20" s="53"/>
    </row>
    <row r="21" spans="1:11" x14ac:dyDescent="0.2">
      <c r="A21" s="47"/>
      <c r="B21" s="47" t="s">
        <v>1012</v>
      </c>
      <c r="C21" s="49" t="s">
        <v>464</v>
      </c>
      <c r="D21" s="49" t="s">
        <v>465</v>
      </c>
      <c r="E21" s="51" t="s">
        <v>544</v>
      </c>
      <c r="F21" s="49" t="s">
        <v>556</v>
      </c>
      <c r="G21" s="49" t="s">
        <v>557</v>
      </c>
      <c r="H21" s="47" t="s">
        <v>558</v>
      </c>
      <c r="I21" s="36">
        <v>971.89</v>
      </c>
      <c r="J21" s="53"/>
      <c r="K21" s="53"/>
    </row>
    <row r="22" spans="1:11" x14ac:dyDescent="0.2">
      <c r="A22" s="47"/>
      <c r="B22" s="47" t="s">
        <v>1012</v>
      </c>
      <c r="C22" s="49" t="s">
        <v>464</v>
      </c>
      <c r="D22" s="49" t="s">
        <v>465</v>
      </c>
      <c r="E22" s="51" t="s">
        <v>559</v>
      </c>
      <c r="F22" s="49" t="s">
        <v>560</v>
      </c>
      <c r="G22" s="49" t="s">
        <v>561</v>
      </c>
      <c r="H22" s="47" t="s">
        <v>562</v>
      </c>
      <c r="I22" s="53">
        <v>25542.55</v>
      </c>
      <c r="J22" s="53"/>
      <c r="K22" s="53"/>
    </row>
    <row r="23" spans="1:11" ht="13.5" x14ac:dyDescent="0.2">
      <c r="A23" s="47"/>
      <c r="B23" s="47" t="s">
        <v>1012</v>
      </c>
      <c r="C23" s="49" t="s">
        <v>464</v>
      </c>
      <c r="D23" s="49" t="s">
        <v>465</v>
      </c>
      <c r="E23" s="51" t="s">
        <v>559</v>
      </c>
      <c r="F23" s="49" t="s">
        <v>563</v>
      </c>
      <c r="G23" s="49" t="s">
        <v>564</v>
      </c>
      <c r="H23" s="47" t="s">
        <v>565</v>
      </c>
      <c r="I23" s="54">
        <v>15775.74</v>
      </c>
      <c r="J23" s="54"/>
      <c r="K23" s="54"/>
    </row>
    <row r="24" spans="1:11" x14ac:dyDescent="0.2">
      <c r="A24" s="47"/>
      <c r="B24" s="47"/>
      <c r="C24" s="49"/>
      <c r="D24" s="49"/>
      <c r="E24" s="51"/>
      <c r="F24" s="49"/>
      <c r="G24" s="49"/>
      <c r="H24" s="47"/>
      <c r="I24" s="53"/>
      <c r="J24" s="53"/>
      <c r="K24" s="53"/>
    </row>
    <row r="25" spans="1:11" ht="22.5" x14ac:dyDescent="0.2">
      <c r="A25" s="47"/>
      <c r="B25" s="47"/>
      <c r="C25" s="49"/>
      <c r="D25" s="49"/>
      <c r="E25" s="51"/>
      <c r="F25" s="49"/>
      <c r="G25" s="49"/>
      <c r="H25" s="47" t="s">
        <v>1013</v>
      </c>
      <c r="I25" s="54">
        <v>42290.18</v>
      </c>
      <c r="J25" s="54">
        <v>12318.63</v>
      </c>
      <c r="K25" s="54"/>
    </row>
    <row r="26" spans="1:11" x14ac:dyDescent="0.2">
      <c r="A26" s="47"/>
      <c r="B26" s="47"/>
      <c r="C26" s="49"/>
      <c r="D26" s="49"/>
      <c r="E26" s="51"/>
      <c r="F26" s="49"/>
      <c r="G26" s="49"/>
      <c r="H26" s="47"/>
      <c r="I26" s="53"/>
      <c r="J26" s="53"/>
      <c r="K26" s="53"/>
    </row>
    <row r="27" spans="1:11" ht="22.5" x14ac:dyDescent="0.2">
      <c r="A27" s="47"/>
      <c r="B27" s="47"/>
      <c r="C27" s="49"/>
      <c r="D27" s="49"/>
      <c r="E27" s="51"/>
      <c r="F27" s="49"/>
      <c r="G27" s="49"/>
      <c r="H27" s="47" t="s">
        <v>1016</v>
      </c>
      <c r="I27" s="53">
        <v>85552.75</v>
      </c>
      <c r="J27" s="53"/>
      <c r="K27" s="53"/>
    </row>
    <row r="28" spans="1:11" x14ac:dyDescent="0.2">
      <c r="A28" s="47"/>
      <c r="B28" s="47"/>
      <c r="C28" s="49"/>
      <c r="D28" s="49"/>
      <c r="E28" s="51"/>
      <c r="F28" s="49"/>
      <c r="G28" s="49"/>
      <c r="H28" s="47"/>
      <c r="I28" s="53"/>
      <c r="J28" s="53"/>
      <c r="K28" s="53"/>
    </row>
    <row r="29" spans="1:11" x14ac:dyDescent="0.2">
      <c r="A29" s="47"/>
      <c r="B29" s="47" t="s">
        <v>1012</v>
      </c>
      <c r="C29" s="49" t="s">
        <v>464</v>
      </c>
      <c r="D29" s="49" t="s">
        <v>465</v>
      </c>
      <c r="E29" s="51" t="s">
        <v>596</v>
      </c>
      <c r="F29" s="49" t="s">
        <v>597</v>
      </c>
      <c r="G29" s="49" t="s">
        <v>598</v>
      </c>
      <c r="H29" s="47" t="s">
        <v>565</v>
      </c>
      <c r="I29" s="53"/>
      <c r="J29" s="53">
        <v>15775.74</v>
      </c>
      <c r="K29" s="53"/>
    </row>
    <row r="30" spans="1:11" x14ac:dyDescent="0.2">
      <c r="A30" s="47"/>
      <c r="B30" s="47" t="s">
        <v>1012</v>
      </c>
      <c r="C30" s="49" t="s">
        <v>464</v>
      </c>
      <c r="D30" s="49" t="s">
        <v>465</v>
      </c>
      <c r="E30" s="51" t="s">
        <v>599</v>
      </c>
      <c r="F30" s="49" t="s">
        <v>600</v>
      </c>
      <c r="G30" s="49" t="s">
        <v>601</v>
      </c>
      <c r="H30" s="47" t="s">
        <v>602</v>
      </c>
      <c r="I30" s="53">
        <v>26200.38</v>
      </c>
      <c r="J30" s="53"/>
      <c r="K30" s="53"/>
    </row>
    <row r="31" spans="1:11" ht="13.5" x14ac:dyDescent="0.2">
      <c r="A31" s="47"/>
      <c r="B31" s="47" t="s">
        <v>1012</v>
      </c>
      <c r="C31" s="49" t="s">
        <v>464</v>
      </c>
      <c r="D31" s="49" t="s">
        <v>465</v>
      </c>
      <c r="E31" s="51" t="s">
        <v>599</v>
      </c>
      <c r="F31" s="49" t="s">
        <v>603</v>
      </c>
      <c r="G31" s="49" t="s">
        <v>604</v>
      </c>
      <c r="H31" s="47" t="s">
        <v>605</v>
      </c>
      <c r="I31" s="54">
        <v>18350</v>
      </c>
      <c r="J31" s="54"/>
      <c r="K31" s="54"/>
    </row>
    <row r="32" spans="1:11" x14ac:dyDescent="0.2">
      <c r="A32" s="47"/>
      <c r="B32" s="47"/>
      <c r="C32" s="49"/>
      <c r="D32" s="49"/>
      <c r="E32" s="51"/>
      <c r="F32" s="49"/>
      <c r="G32" s="49"/>
      <c r="H32" s="47"/>
      <c r="I32" s="53"/>
      <c r="J32" s="53"/>
      <c r="K32" s="53"/>
    </row>
    <row r="33" spans="1:11" ht="22.5" x14ac:dyDescent="0.2">
      <c r="A33" s="47"/>
      <c r="B33" s="47"/>
      <c r="C33" s="49"/>
      <c r="D33" s="49"/>
      <c r="E33" s="51"/>
      <c r="F33" s="49"/>
      <c r="G33" s="49"/>
      <c r="H33" s="47" t="s">
        <v>1013</v>
      </c>
      <c r="I33" s="54">
        <v>44550.38</v>
      </c>
      <c r="J33" s="54">
        <v>15775.74</v>
      </c>
      <c r="K33" s="54"/>
    </row>
    <row r="34" spans="1:11" x14ac:dyDescent="0.2">
      <c r="A34" s="47"/>
      <c r="B34" s="47"/>
      <c r="C34" s="49"/>
      <c r="D34" s="49"/>
      <c r="E34" s="51"/>
      <c r="F34" s="49"/>
      <c r="G34" s="49"/>
      <c r="H34" s="47"/>
      <c r="I34" s="53"/>
      <c r="J34" s="53"/>
      <c r="K34" s="53"/>
    </row>
    <row r="35" spans="1:11" ht="22.5" x14ac:dyDescent="0.2">
      <c r="A35" s="47"/>
      <c r="B35" s="47"/>
      <c r="C35" s="49"/>
      <c r="D35" s="49"/>
      <c r="E35" s="51"/>
      <c r="F35" s="49"/>
      <c r="G35" s="49"/>
      <c r="H35" s="47" t="s">
        <v>1017</v>
      </c>
      <c r="I35" s="53">
        <v>114327.39</v>
      </c>
      <c r="J35" s="53"/>
      <c r="K35" s="53"/>
    </row>
    <row r="36" spans="1:11" x14ac:dyDescent="0.2">
      <c r="A36" s="47"/>
      <c r="B36" s="47"/>
      <c r="C36" s="49"/>
      <c r="D36" s="49"/>
      <c r="E36" s="51"/>
      <c r="F36" s="49"/>
      <c r="G36" s="49"/>
      <c r="H36" s="47"/>
      <c r="I36" s="53"/>
      <c r="J36" s="53"/>
      <c r="K36" s="53"/>
    </row>
    <row r="37" spans="1:11" x14ac:dyDescent="0.2">
      <c r="A37" s="47"/>
      <c r="B37" s="47" t="s">
        <v>1012</v>
      </c>
      <c r="C37" s="49" t="s">
        <v>464</v>
      </c>
      <c r="D37" s="49" t="s">
        <v>465</v>
      </c>
      <c r="E37" s="51" t="s">
        <v>625</v>
      </c>
      <c r="F37" s="49" t="s">
        <v>626</v>
      </c>
      <c r="G37" s="49" t="s">
        <v>627</v>
      </c>
      <c r="H37" s="47" t="s">
        <v>605</v>
      </c>
      <c r="I37" s="53"/>
      <c r="J37" s="53">
        <v>18350</v>
      </c>
      <c r="K37" s="53"/>
    </row>
    <row r="38" spans="1:11" x14ac:dyDescent="0.2">
      <c r="A38" s="47"/>
      <c r="B38" s="47" t="s">
        <v>1012</v>
      </c>
      <c r="C38" s="49" t="s">
        <v>464</v>
      </c>
      <c r="D38" s="49" t="s">
        <v>465</v>
      </c>
      <c r="E38" s="51" t="s">
        <v>641</v>
      </c>
      <c r="F38" s="49" t="s">
        <v>642</v>
      </c>
      <c r="G38" s="49" t="s">
        <v>643</v>
      </c>
      <c r="H38" s="47" t="s">
        <v>644</v>
      </c>
      <c r="I38" s="53">
        <v>40674.199999999997</v>
      </c>
      <c r="J38" s="53"/>
      <c r="K38" s="53"/>
    </row>
    <row r="39" spans="1:11" ht="13.5" x14ac:dyDescent="0.2">
      <c r="A39" s="47"/>
      <c r="B39" s="47" t="s">
        <v>1012</v>
      </c>
      <c r="C39" s="49" t="s">
        <v>464</v>
      </c>
      <c r="D39" s="49" t="s">
        <v>465</v>
      </c>
      <c r="E39" s="51" t="s">
        <v>641</v>
      </c>
      <c r="F39" s="49" t="s">
        <v>645</v>
      </c>
      <c r="G39" s="49" t="s">
        <v>646</v>
      </c>
      <c r="H39" s="47" t="s">
        <v>647</v>
      </c>
      <c r="I39" s="54">
        <v>6225.56</v>
      </c>
      <c r="J39" s="54"/>
      <c r="K39" s="54"/>
    </row>
    <row r="40" spans="1:11" x14ac:dyDescent="0.2">
      <c r="A40" s="47"/>
      <c r="B40" s="47"/>
      <c r="C40" s="49"/>
      <c r="D40" s="49"/>
      <c r="E40" s="51"/>
      <c r="F40" s="49"/>
      <c r="G40" s="49"/>
      <c r="H40" s="47"/>
      <c r="I40" s="53"/>
      <c r="J40" s="53"/>
      <c r="K40" s="53"/>
    </row>
    <row r="41" spans="1:11" ht="22.5" x14ac:dyDescent="0.2">
      <c r="A41" s="47"/>
      <c r="B41" s="47"/>
      <c r="C41" s="49"/>
      <c r="D41" s="49"/>
      <c r="E41" s="51"/>
      <c r="F41" s="49"/>
      <c r="G41" s="49"/>
      <c r="H41" s="47" t="s">
        <v>1013</v>
      </c>
      <c r="I41" s="54">
        <v>46899.76</v>
      </c>
      <c r="J41" s="54">
        <v>18350</v>
      </c>
      <c r="K41" s="54"/>
    </row>
    <row r="42" spans="1:11" x14ac:dyDescent="0.2">
      <c r="A42" s="47"/>
      <c r="B42" s="47"/>
      <c r="C42" s="49"/>
      <c r="D42" s="49"/>
      <c r="E42" s="51"/>
      <c r="F42" s="49"/>
      <c r="G42" s="49"/>
      <c r="H42" s="47"/>
      <c r="I42" s="53"/>
      <c r="J42" s="53"/>
      <c r="K42" s="53"/>
    </row>
    <row r="43" spans="1:11" ht="22.5" x14ac:dyDescent="0.2">
      <c r="A43" s="47"/>
      <c r="B43" s="47"/>
      <c r="C43" s="49"/>
      <c r="D43" s="49"/>
      <c r="E43" s="51"/>
      <c r="F43" s="49"/>
      <c r="G43" s="49"/>
      <c r="H43" s="47" t="s">
        <v>1018</v>
      </c>
      <c r="I43" s="53">
        <v>142877.15</v>
      </c>
      <c r="J43" s="53"/>
      <c r="K43" s="53"/>
    </row>
    <row r="45" spans="1:11" ht="27" x14ac:dyDescent="0.35">
      <c r="A45" s="46" t="s">
        <v>453</v>
      </c>
      <c r="B45" s="46" t="s">
        <v>454</v>
      </c>
      <c r="C45" s="48" t="s">
        <v>455</v>
      </c>
      <c r="D45" s="48" t="s">
        <v>456</v>
      </c>
      <c r="E45" s="50" t="s">
        <v>457</v>
      </c>
      <c r="F45" s="48" t="s">
        <v>458</v>
      </c>
      <c r="G45" s="48" t="s">
        <v>459</v>
      </c>
      <c r="H45" s="46" t="s">
        <v>460</v>
      </c>
      <c r="I45" s="52" t="s">
        <v>461</v>
      </c>
      <c r="J45" s="52" t="s">
        <v>462</v>
      </c>
      <c r="K45" s="52"/>
    </row>
    <row r="47" spans="1:11" x14ac:dyDescent="0.2">
      <c r="A47" s="47"/>
      <c r="B47" s="47" t="s">
        <v>1012</v>
      </c>
      <c r="C47" s="49" t="s">
        <v>464</v>
      </c>
      <c r="D47" s="49" t="s">
        <v>465</v>
      </c>
      <c r="E47" s="51" t="s">
        <v>681</v>
      </c>
      <c r="F47" s="49" t="s">
        <v>682</v>
      </c>
      <c r="G47" s="49" t="s">
        <v>683</v>
      </c>
      <c r="H47" s="47" t="s">
        <v>647</v>
      </c>
      <c r="I47" s="53"/>
      <c r="J47" s="53">
        <v>6225.56</v>
      </c>
      <c r="K47" s="53"/>
    </row>
    <row r="48" spans="1:11" x14ac:dyDescent="0.2">
      <c r="A48" s="47"/>
      <c r="B48" s="47" t="s">
        <v>1012</v>
      </c>
      <c r="C48" s="49" t="s">
        <v>464</v>
      </c>
      <c r="D48" s="49" t="s">
        <v>465</v>
      </c>
      <c r="E48" s="51" t="s">
        <v>684</v>
      </c>
      <c r="F48" s="49" t="s">
        <v>685</v>
      </c>
      <c r="G48" s="49" t="s">
        <v>686</v>
      </c>
      <c r="H48" s="47" t="s">
        <v>687</v>
      </c>
      <c r="I48" s="53">
        <v>12234.73</v>
      </c>
      <c r="J48" s="53"/>
      <c r="K48" s="53"/>
    </row>
    <row r="49" spans="1:11" x14ac:dyDescent="0.2">
      <c r="A49" s="47"/>
      <c r="B49" s="47" t="s">
        <v>1012</v>
      </c>
      <c r="C49" s="49" t="s">
        <v>464</v>
      </c>
      <c r="D49" s="49" t="s">
        <v>465</v>
      </c>
      <c r="E49" s="51" t="s">
        <v>684</v>
      </c>
      <c r="F49" s="49" t="s">
        <v>688</v>
      </c>
      <c r="G49" s="49" t="s">
        <v>689</v>
      </c>
      <c r="H49" s="47" t="s">
        <v>690</v>
      </c>
      <c r="I49" s="53">
        <v>29301.279999999999</v>
      </c>
      <c r="J49" s="53"/>
      <c r="K49" s="53"/>
    </row>
    <row r="50" spans="1:11" ht="13.5" x14ac:dyDescent="0.2">
      <c r="A50" s="47"/>
      <c r="B50" s="47" t="s">
        <v>1012</v>
      </c>
      <c r="C50" s="49" t="s">
        <v>464</v>
      </c>
      <c r="D50" s="49" t="s">
        <v>465</v>
      </c>
      <c r="E50" s="51" t="s">
        <v>684</v>
      </c>
      <c r="F50" s="49" t="s">
        <v>1019</v>
      </c>
      <c r="G50" s="49" t="s">
        <v>1020</v>
      </c>
      <c r="H50" s="47" t="s">
        <v>1021</v>
      </c>
      <c r="I50" s="54">
        <v>958.2</v>
      </c>
      <c r="J50" s="54"/>
      <c r="K50" s="54"/>
    </row>
    <row r="51" spans="1:11" x14ac:dyDescent="0.2">
      <c r="A51" s="47"/>
      <c r="B51" s="47"/>
      <c r="C51" s="49"/>
      <c r="D51" s="49"/>
      <c r="E51" s="51"/>
      <c r="F51" s="49"/>
      <c r="G51" s="49"/>
      <c r="H51" s="47"/>
      <c r="I51" s="53"/>
      <c r="J51" s="53"/>
      <c r="K51" s="53"/>
    </row>
    <row r="52" spans="1:11" ht="22.5" x14ac:dyDescent="0.2">
      <c r="A52" s="47"/>
      <c r="B52" s="47"/>
      <c r="C52" s="49"/>
      <c r="D52" s="49"/>
      <c r="E52" s="51"/>
      <c r="F52" s="49"/>
      <c r="G52" s="49"/>
      <c r="H52" s="47" t="s">
        <v>1013</v>
      </c>
      <c r="I52" s="54">
        <v>42494.21</v>
      </c>
      <c r="J52" s="54">
        <v>6225.56</v>
      </c>
      <c r="K52" s="54"/>
    </row>
    <row r="53" spans="1:11" x14ac:dyDescent="0.2">
      <c r="A53" s="47"/>
      <c r="B53" s="47"/>
      <c r="C53" s="49"/>
      <c r="D53" s="49"/>
      <c r="E53" s="51"/>
      <c r="F53" s="49"/>
      <c r="G53" s="49"/>
      <c r="H53" s="47"/>
      <c r="I53" s="53"/>
      <c r="J53" s="53"/>
      <c r="K53" s="53"/>
    </row>
    <row r="54" spans="1:11" ht="22.5" x14ac:dyDescent="0.2">
      <c r="A54" s="47"/>
      <c r="B54" s="47"/>
      <c r="C54" s="49"/>
      <c r="D54" s="49"/>
      <c r="E54" s="51"/>
      <c r="F54" s="49"/>
      <c r="G54" s="49"/>
      <c r="H54" s="47" t="s">
        <v>1022</v>
      </c>
      <c r="I54" s="53">
        <v>179145.8</v>
      </c>
      <c r="J54" s="53"/>
      <c r="K54" s="53"/>
    </row>
    <row r="55" spans="1:11" x14ac:dyDescent="0.2">
      <c r="A55" s="47"/>
      <c r="B55" s="47"/>
      <c r="C55" s="49"/>
      <c r="D55" s="49"/>
      <c r="E55" s="51"/>
      <c r="F55" s="49"/>
      <c r="G55" s="49"/>
      <c r="H55" s="47"/>
      <c r="I55" s="53"/>
      <c r="J55" s="53"/>
      <c r="K55" s="53"/>
    </row>
    <row r="56" spans="1:11" x14ac:dyDescent="0.2">
      <c r="A56" s="47"/>
      <c r="B56" s="47" t="s">
        <v>1012</v>
      </c>
      <c r="C56" s="49" t="s">
        <v>464</v>
      </c>
      <c r="D56" s="49" t="s">
        <v>465</v>
      </c>
      <c r="E56" s="51" t="s">
        <v>709</v>
      </c>
      <c r="F56" s="49" t="s">
        <v>710</v>
      </c>
      <c r="G56" s="49" t="s">
        <v>711</v>
      </c>
      <c r="H56" s="47" t="s">
        <v>687</v>
      </c>
      <c r="I56" s="53"/>
      <c r="J56" s="53">
        <v>12234.73</v>
      </c>
      <c r="K56" s="53"/>
    </row>
    <row r="57" spans="1:11" x14ac:dyDescent="0.2">
      <c r="A57" s="47"/>
      <c r="B57" s="47" t="s">
        <v>1012</v>
      </c>
      <c r="C57" s="49" t="s">
        <v>464</v>
      </c>
      <c r="D57" s="49" t="s">
        <v>465</v>
      </c>
      <c r="E57" s="51" t="s">
        <v>709</v>
      </c>
      <c r="F57" s="49" t="s">
        <v>721</v>
      </c>
      <c r="G57" s="49" t="s">
        <v>722</v>
      </c>
      <c r="H57" s="47" t="s">
        <v>714</v>
      </c>
      <c r="I57" s="36">
        <v>286.79000000000002</v>
      </c>
      <c r="J57" s="53"/>
      <c r="K57" s="53"/>
    </row>
    <row r="58" spans="1:11" x14ac:dyDescent="0.2">
      <c r="A58" s="47"/>
      <c r="B58" s="47" t="s">
        <v>1012</v>
      </c>
      <c r="C58" s="49" t="s">
        <v>464</v>
      </c>
      <c r="D58" s="49" t="s">
        <v>465</v>
      </c>
      <c r="E58" s="51" t="s">
        <v>725</v>
      </c>
      <c r="F58" s="49" t="s">
        <v>726</v>
      </c>
      <c r="G58" s="49" t="s">
        <v>727</v>
      </c>
      <c r="H58" s="47" t="s">
        <v>728</v>
      </c>
      <c r="I58" s="53">
        <v>31207.84</v>
      </c>
      <c r="J58" s="53"/>
      <c r="K58" s="53"/>
    </row>
    <row r="59" spans="1:11" x14ac:dyDescent="0.2">
      <c r="A59" s="47"/>
      <c r="B59" s="47" t="s">
        <v>1012</v>
      </c>
      <c r="C59" s="49" t="s">
        <v>464</v>
      </c>
      <c r="D59" s="49" t="s">
        <v>465</v>
      </c>
      <c r="E59" s="51" t="s">
        <v>725</v>
      </c>
      <c r="F59" s="49" t="s">
        <v>729</v>
      </c>
      <c r="G59" s="49" t="s">
        <v>730</v>
      </c>
      <c r="H59" s="47" t="s">
        <v>731</v>
      </c>
      <c r="I59" s="53">
        <v>15083.47</v>
      </c>
      <c r="J59" s="53"/>
      <c r="K59" s="53"/>
    </row>
    <row r="60" spans="1:11" x14ac:dyDescent="0.2">
      <c r="A60" s="47"/>
      <c r="B60" s="47" t="s">
        <v>1012</v>
      </c>
      <c r="C60" s="49" t="s">
        <v>464</v>
      </c>
      <c r="D60" s="49" t="s">
        <v>465</v>
      </c>
      <c r="E60" s="51" t="s">
        <v>725</v>
      </c>
      <c r="F60" s="49" t="s">
        <v>759</v>
      </c>
      <c r="G60" s="49" t="s">
        <v>760</v>
      </c>
      <c r="H60" s="47" t="s">
        <v>758</v>
      </c>
      <c r="I60" s="53"/>
      <c r="J60" s="53"/>
      <c r="K60" s="53"/>
    </row>
    <row r="61" spans="1:11" ht="13.5" x14ac:dyDescent="0.2">
      <c r="A61" s="47"/>
      <c r="B61" s="47" t="s">
        <v>1012</v>
      </c>
      <c r="C61" s="49" t="s">
        <v>464</v>
      </c>
      <c r="D61" s="49" t="s">
        <v>465</v>
      </c>
      <c r="E61" s="51" t="s">
        <v>725</v>
      </c>
      <c r="F61" s="49" t="s">
        <v>762</v>
      </c>
      <c r="G61" s="49" t="s">
        <v>763</v>
      </c>
      <c r="H61" s="47" t="s">
        <v>764</v>
      </c>
      <c r="I61" s="54"/>
      <c r="J61" s="54">
        <v>7131.4</v>
      </c>
      <c r="K61" s="54"/>
    </row>
    <row r="62" spans="1:11" x14ac:dyDescent="0.2">
      <c r="A62" s="47"/>
      <c r="B62" s="47"/>
      <c r="C62" s="49"/>
      <c r="D62" s="49"/>
      <c r="E62" s="51"/>
      <c r="F62" s="49"/>
      <c r="G62" s="49"/>
      <c r="H62" s="47"/>
      <c r="I62" s="53"/>
      <c r="J62" s="53"/>
      <c r="K62" s="53"/>
    </row>
    <row r="63" spans="1:11" ht="22.5" x14ac:dyDescent="0.2">
      <c r="A63" s="47"/>
      <c r="B63" s="47"/>
      <c r="C63" s="49"/>
      <c r="D63" s="49"/>
      <c r="E63" s="51"/>
      <c r="F63" s="49"/>
      <c r="G63" s="49"/>
      <c r="H63" s="47" t="s">
        <v>1013</v>
      </c>
      <c r="I63" s="54">
        <v>46578.1</v>
      </c>
      <c r="J63" s="54">
        <v>19366.13</v>
      </c>
      <c r="K63" s="54"/>
    </row>
    <row r="64" spans="1:11" x14ac:dyDescent="0.2">
      <c r="A64" s="47"/>
      <c r="B64" s="47"/>
      <c r="C64" s="49"/>
      <c r="D64" s="49"/>
      <c r="E64" s="51"/>
      <c r="F64" s="49"/>
      <c r="G64" s="49"/>
      <c r="H64" s="47"/>
      <c r="I64" s="53"/>
      <c r="J64" s="53"/>
      <c r="K64" s="53"/>
    </row>
    <row r="65" spans="1:11" ht="22.5" x14ac:dyDescent="0.2">
      <c r="A65" s="47"/>
      <c r="B65" s="47"/>
      <c r="C65" s="49"/>
      <c r="D65" s="49"/>
      <c r="E65" s="51"/>
      <c r="F65" s="49"/>
      <c r="G65" s="49"/>
      <c r="H65" s="47" t="s">
        <v>1023</v>
      </c>
      <c r="I65" s="53">
        <v>206357.77</v>
      </c>
      <c r="J65" s="53"/>
      <c r="K65" s="53"/>
    </row>
    <row r="66" spans="1:11" x14ac:dyDescent="0.2">
      <c r="A66" s="47"/>
      <c r="B66" s="47"/>
      <c r="C66" s="49"/>
      <c r="D66" s="49"/>
      <c r="E66" s="51"/>
      <c r="F66" s="49"/>
      <c r="G66" s="49"/>
      <c r="H66" s="47"/>
      <c r="I66" s="53"/>
      <c r="J66" s="53"/>
      <c r="K66" s="53"/>
    </row>
    <row r="67" spans="1:11" x14ac:dyDescent="0.2">
      <c r="A67" s="47"/>
      <c r="B67" s="47" t="s">
        <v>1012</v>
      </c>
      <c r="C67" s="49" t="s">
        <v>464</v>
      </c>
      <c r="D67" s="49" t="s">
        <v>465</v>
      </c>
      <c r="E67" s="51" t="s">
        <v>765</v>
      </c>
      <c r="F67" s="49" t="s">
        <v>766</v>
      </c>
      <c r="G67" s="49" t="s">
        <v>767</v>
      </c>
      <c r="H67" s="47" t="s">
        <v>731</v>
      </c>
      <c r="I67" s="53"/>
      <c r="J67" s="53">
        <v>15083.47</v>
      </c>
      <c r="K67" s="53"/>
    </row>
    <row r="68" spans="1:11" x14ac:dyDescent="0.2">
      <c r="A68" s="47"/>
      <c r="B68" s="47" t="s">
        <v>1012</v>
      </c>
      <c r="C68" s="49" t="s">
        <v>464</v>
      </c>
      <c r="D68" s="49" t="s">
        <v>465</v>
      </c>
      <c r="E68" s="51" t="s">
        <v>768</v>
      </c>
      <c r="F68" s="49" t="s">
        <v>769</v>
      </c>
      <c r="G68" s="49" t="s">
        <v>770</v>
      </c>
      <c r="H68" s="47" t="s">
        <v>771</v>
      </c>
      <c r="I68" s="53">
        <v>33079.4</v>
      </c>
      <c r="J68" s="53"/>
      <c r="K68" s="53"/>
    </row>
    <row r="69" spans="1:11" ht="13.5" x14ac:dyDescent="0.2">
      <c r="A69" s="47"/>
      <c r="B69" s="47" t="s">
        <v>1012</v>
      </c>
      <c r="C69" s="49" t="s">
        <v>464</v>
      </c>
      <c r="D69" s="49" t="s">
        <v>465</v>
      </c>
      <c r="E69" s="51" t="s">
        <v>768</v>
      </c>
      <c r="F69" s="49" t="s">
        <v>772</v>
      </c>
      <c r="G69" s="49" t="s">
        <v>773</v>
      </c>
      <c r="H69" s="47" t="s">
        <v>774</v>
      </c>
      <c r="I69" s="54">
        <v>18759.98</v>
      </c>
      <c r="J69" s="54"/>
      <c r="K69" s="54"/>
    </row>
    <row r="70" spans="1:11" x14ac:dyDescent="0.2">
      <c r="A70" s="47"/>
      <c r="B70" s="47"/>
      <c r="C70" s="49"/>
      <c r="D70" s="49"/>
      <c r="E70" s="51"/>
      <c r="F70" s="49"/>
      <c r="G70" s="49"/>
      <c r="H70" s="47"/>
      <c r="I70" s="53"/>
      <c r="J70" s="53"/>
      <c r="K70" s="53"/>
    </row>
    <row r="71" spans="1:11" ht="22.5" x14ac:dyDescent="0.2">
      <c r="A71" s="47"/>
      <c r="B71" s="47"/>
      <c r="C71" s="49"/>
      <c r="D71" s="49"/>
      <c r="E71" s="51"/>
      <c r="F71" s="49"/>
      <c r="G71" s="49"/>
      <c r="H71" s="47" t="s">
        <v>1013</v>
      </c>
      <c r="I71" s="54">
        <v>51839.38</v>
      </c>
      <c r="J71" s="54">
        <v>15083.47</v>
      </c>
      <c r="K71" s="54"/>
    </row>
    <row r="72" spans="1:11" x14ac:dyDescent="0.2">
      <c r="A72" s="47"/>
      <c r="B72" s="47"/>
      <c r="C72" s="49"/>
      <c r="D72" s="49"/>
      <c r="E72" s="51"/>
      <c r="F72" s="49"/>
      <c r="G72" s="49"/>
      <c r="H72" s="47"/>
      <c r="I72" s="53"/>
      <c r="J72" s="53"/>
      <c r="K72" s="53"/>
    </row>
    <row r="73" spans="1:11" ht="22.5" x14ac:dyDescent="0.2">
      <c r="A73" s="47"/>
      <c r="B73" s="47"/>
      <c r="C73" s="49"/>
      <c r="D73" s="49"/>
      <c r="E73" s="51"/>
      <c r="F73" s="49"/>
      <c r="G73" s="49"/>
      <c r="H73" s="47" t="s">
        <v>1024</v>
      </c>
      <c r="I73" s="53">
        <v>243113.68</v>
      </c>
      <c r="J73" s="53"/>
      <c r="K73" s="53"/>
    </row>
    <row r="74" spans="1:11" x14ac:dyDescent="0.2">
      <c r="A74" s="47"/>
      <c r="B74" s="47"/>
      <c r="C74" s="49"/>
      <c r="D74" s="49"/>
      <c r="E74" s="51"/>
      <c r="F74" s="49"/>
      <c r="G74" s="49"/>
      <c r="H74" s="47"/>
      <c r="I74" s="53"/>
      <c r="J74" s="53"/>
      <c r="K74" s="53"/>
    </row>
    <row r="75" spans="1:11" x14ac:dyDescent="0.2">
      <c r="A75" s="47"/>
      <c r="B75" s="47" t="s">
        <v>1012</v>
      </c>
      <c r="C75" s="49" t="s">
        <v>464</v>
      </c>
      <c r="D75" s="49" t="s">
        <v>465</v>
      </c>
      <c r="E75" s="51" t="s">
        <v>807</v>
      </c>
      <c r="F75" s="49" t="s">
        <v>808</v>
      </c>
      <c r="G75" s="49" t="s">
        <v>809</v>
      </c>
      <c r="H75" s="47" t="s">
        <v>774</v>
      </c>
      <c r="I75" s="53"/>
      <c r="J75" s="53">
        <v>18759.98</v>
      </c>
      <c r="K75" s="53"/>
    </row>
    <row r="76" spans="1:11" x14ac:dyDescent="0.2">
      <c r="A76" s="47"/>
      <c r="B76" s="47" t="s">
        <v>1012</v>
      </c>
      <c r="C76" s="49" t="s">
        <v>464</v>
      </c>
      <c r="D76" s="49" t="s">
        <v>465</v>
      </c>
      <c r="E76" s="51" t="s">
        <v>810</v>
      </c>
      <c r="F76" s="49" t="s">
        <v>811</v>
      </c>
      <c r="G76" s="49" t="s">
        <v>812</v>
      </c>
      <c r="H76" s="47" t="s">
        <v>813</v>
      </c>
      <c r="I76" s="53">
        <v>16631.689999999999</v>
      </c>
      <c r="J76" s="53"/>
      <c r="K76" s="53"/>
    </row>
    <row r="77" spans="1:11" x14ac:dyDescent="0.2">
      <c r="A77" s="47"/>
      <c r="B77" s="47" t="s">
        <v>1012</v>
      </c>
      <c r="C77" s="49" t="s">
        <v>464</v>
      </c>
      <c r="D77" s="49" t="s">
        <v>465</v>
      </c>
      <c r="E77" s="51" t="s">
        <v>810</v>
      </c>
      <c r="F77" s="49" t="s">
        <v>814</v>
      </c>
      <c r="G77" s="49" t="s">
        <v>815</v>
      </c>
      <c r="H77" s="47" t="s">
        <v>816</v>
      </c>
      <c r="I77" s="53">
        <v>25594.37</v>
      </c>
      <c r="J77" s="53"/>
      <c r="K77" s="53"/>
    </row>
    <row r="78" spans="1:11" ht="13.5" x14ac:dyDescent="0.2">
      <c r="A78" s="47"/>
      <c r="B78" s="47" t="s">
        <v>1012</v>
      </c>
      <c r="C78" s="49" t="s">
        <v>464</v>
      </c>
      <c r="D78" s="49" t="s">
        <v>465</v>
      </c>
      <c r="E78" s="51" t="s">
        <v>810</v>
      </c>
      <c r="F78" s="49" t="s">
        <v>841</v>
      </c>
      <c r="G78" s="49" t="s">
        <v>842</v>
      </c>
      <c r="H78" s="47" t="s">
        <v>843</v>
      </c>
      <c r="I78" s="45">
        <v>639.87</v>
      </c>
      <c r="J78" s="54"/>
      <c r="K78" s="54"/>
    </row>
    <row r="79" spans="1:11" x14ac:dyDescent="0.2">
      <c r="A79" s="47"/>
      <c r="B79" s="47"/>
      <c r="C79" s="49"/>
      <c r="D79" s="49"/>
      <c r="E79" s="51"/>
      <c r="F79" s="49"/>
      <c r="G79" s="49"/>
      <c r="H79" s="47"/>
      <c r="I79" s="53"/>
      <c r="J79" s="53"/>
      <c r="K79" s="53"/>
    </row>
    <row r="80" spans="1:11" ht="22.5" x14ac:dyDescent="0.2">
      <c r="A80" s="47"/>
      <c r="B80" s="47"/>
      <c r="C80" s="49"/>
      <c r="D80" s="49"/>
      <c r="E80" s="51"/>
      <c r="F80" s="49"/>
      <c r="G80" s="49"/>
      <c r="H80" s="47" t="s">
        <v>1013</v>
      </c>
      <c r="I80" s="54">
        <v>42865.93</v>
      </c>
      <c r="J80" s="54">
        <v>18759.98</v>
      </c>
      <c r="K80" s="54"/>
    </row>
    <row r="81" spans="1:11" x14ac:dyDescent="0.2">
      <c r="A81" s="47"/>
      <c r="B81" s="47"/>
      <c r="C81" s="49"/>
      <c r="D81" s="49"/>
      <c r="E81" s="51"/>
      <c r="F81" s="49"/>
      <c r="G81" s="49"/>
      <c r="H81" s="47"/>
      <c r="I81" s="53"/>
      <c r="J81" s="53"/>
      <c r="K81" s="53"/>
    </row>
    <row r="82" spans="1:11" ht="22.5" x14ac:dyDescent="0.2">
      <c r="A82" s="47"/>
      <c r="B82" s="47"/>
      <c r="C82" s="49"/>
      <c r="D82" s="49"/>
      <c r="E82" s="51"/>
      <c r="F82" s="49"/>
      <c r="G82" s="49"/>
      <c r="H82" s="47" t="s">
        <v>1025</v>
      </c>
      <c r="I82" s="53">
        <v>267219.63</v>
      </c>
      <c r="J82" s="53"/>
      <c r="K82" s="53"/>
    </row>
    <row r="83" spans="1:11" x14ac:dyDescent="0.2">
      <c r="A83" s="47"/>
      <c r="B83" s="47"/>
      <c r="C83" s="49"/>
      <c r="D83" s="49"/>
      <c r="E83" s="51"/>
      <c r="F83" s="49"/>
      <c r="G83" s="49"/>
      <c r="H83" s="47"/>
      <c r="I83" s="53"/>
      <c r="J83" s="53"/>
      <c r="K83" s="53"/>
    </row>
    <row r="84" spans="1:11" x14ac:dyDescent="0.2">
      <c r="A84" s="47"/>
      <c r="B84" s="47" t="s">
        <v>1012</v>
      </c>
      <c r="C84" s="49" t="s">
        <v>464</v>
      </c>
      <c r="D84" s="49" t="s">
        <v>465</v>
      </c>
      <c r="E84" s="51" t="s">
        <v>849</v>
      </c>
      <c r="F84" s="49" t="s">
        <v>850</v>
      </c>
      <c r="G84" s="49" t="s">
        <v>851</v>
      </c>
      <c r="H84" s="47" t="s">
        <v>813</v>
      </c>
      <c r="I84" s="53"/>
      <c r="J84" s="53">
        <v>16631.689999999999</v>
      </c>
      <c r="K84" s="53"/>
    </row>
    <row r="85" spans="1:11" x14ac:dyDescent="0.2">
      <c r="A85" s="47"/>
      <c r="B85" s="47" t="s">
        <v>1012</v>
      </c>
      <c r="C85" s="49" t="s">
        <v>464</v>
      </c>
      <c r="D85" s="49" t="s">
        <v>465</v>
      </c>
      <c r="E85" s="51" t="s">
        <v>852</v>
      </c>
      <c r="F85" s="49" t="s">
        <v>853</v>
      </c>
      <c r="G85" s="49" t="s">
        <v>854</v>
      </c>
      <c r="H85" s="47" t="s">
        <v>855</v>
      </c>
      <c r="I85" s="53">
        <v>38404.93</v>
      </c>
      <c r="J85" s="53"/>
      <c r="K85" s="53"/>
    </row>
    <row r="86" spans="1:11" x14ac:dyDescent="0.2">
      <c r="A86" s="47"/>
      <c r="B86" s="47" t="s">
        <v>1012</v>
      </c>
      <c r="C86" s="49" t="s">
        <v>464</v>
      </c>
      <c r="D86" s="49" t="s">
        <v>465</v>
      </c>
      <c r="E86" s="51" t="s">
        <v>852</v>
      </c>
      <c r="F86" s="49" t="s">
        <v>856</v>
      </c>
      <c r="G86" s="49" t="s">
        <v>857</v>
      </c>
      <c r="H86" s="47" t="s">
        <v>858</v>
      </c>
      <c r="I86" s="36">
        <v>541.42999999999995</v>
      </c>
      <c r="J86" s="53"/>
      <c r="K86" s="53"/>
    </row>
    <row r="87" spans="1:11" ht="13.5" x14ac:dyDescent="0.2">
      <c r="A87" s="47"/>
      <c r="B87" s="47" t="s">
        <v>1012</v>
      </c>
      <c r="C87" s="49" t="s">
        <v>464</v>
      </c>
      <c r="D87" s="49" t="s">
        <v>465</v>
      </c>
      <c r="E87" s="51" t="s">
        <v>852</v>
      </c>
      <c r="F87" s="49" t="s">
        <v>861</v>
      </c>
      <c r="G87" s="49" t="s">
        <v>862</v>
      </c>
      <c r="H87" s="47" t="s">
        <v>863</v>
      </c>
      <c r="I87" s="54">
        <v>6500.77</v>
      </c>
      <c r="J87" s="54"/>
      <c r="K87" s="54"/>
    </row>
    <row r="89" spans="1:11" ht="27" x14ac:dyDescent="0.35">
      <c r="A89" s="46" t="s">
        <v>453</v>
      </c>
      <c r="B89" s="46" t="s">
        <v>454</v>
      </c>
      <c r="C89" s="48" t="s">
        <v>455</v>
      </c>
      <c r="D89" s="48" t="s">
        <v>456</v>
      </c>
      <c r="E89" s="50" t="s">
        <v>457</v>
      </c>
      <c r="F89" s="48" t="s">
        <v>458</v>
      </c>
      <c r="G89" s="48" t="s">
        <v>459</v>
      </c>
      <c r="H89" s="46" t="s">
        <v>460</v>
      </c>
      <c r="I89" s="52" t="s">
        <v>461</v>
      </c>
      <c r="J89" s="52" t="s">
        <v>462</v>
      </c>
      <c r="K89" s="52"/>
    </row>
    <row r="91" spans="1:11" ht="22.5" x14ac:dyDescent="0.2">
      <c r="A91" s="47"/>
      <c r="B91" s="47"/>
      <c r="C91" s="49"/>
      <c r="D91" s="49"/>
      <c r="E91" s="51"/>
      <c r="F91" s="49"/>
      <c r="G91" s="49"/>
      <c r="H91" s="47" t="s">
        <v>1013</v>
      </c>
      <c r="I91" s="54">
        <v>45447.13</v>
      </c>
      <c r="J91" s="54">
        <v>16631.689999999999</v>
      </c>
      <c r="K91" s="54"/>
    </row>
    <row r="92" spans="1:11" x14ac:dyDescent="0.2">
      <c r="A92" s="47"/>
      <c r="B92" s="47"/>
      <c r="C92" s="49"/>
      <c r="D92" s="49"/>
      <c r="E92" s="51"/>
      <c r="F92" s="49"/>
      <c r="G92" s="49"/>
      <c r="H92" s="47"/>
      <c r="I92" s="53"/>
      <c r="J92" s="53"/>
      <c r="K92" s="53"/>
    </row>
    <row r="93" spans="1:11" ht="22.5" x14ac:dyDescent="0.2">
      <c r="A93" s="47"/>
      <c r="B93" s="47"/>
      <c r="C93" s="49"/>
      <c r="D93" s="49"/>
      <c r="E93" s="51"/>
      <c r="F93" s="49"/>
      <c r="G93" s="49"/>
      <c r="H93" s="47" t="s">
        <v>1026</v>
      </c>
      <c r="I93" s="53">
        <v>296035.07</v>
      </c>
      <c r="J93" s="53"/>
      <c r="K93" s="53"/>
    </row>
    <row r="94" spans="1:11" x14ac:dyDescent="0.2">
      <c r="A94" s="47"/>
      <c r="B94" s="47"/>
      <c r="C94" s="49"/>
      <c r="D94" s="49"/>
      <c r="E94" s="51"/>
      <c r="F94" s="49"/>
      <c r="G94" s="49"/>
      <c r="H94" s="47"/>
      <c r="I94" s="53"/>
      <c r="J94" s="53"/>
      <c r="K94" s="53"/>
    </row>
    <row r="95" spans="1:11" x14ac:dyDescent="0.2">
      <c r="A95" s="47"/>
      <c r="B95" s="47" t="s">
        <v>1012</v>
      </c>
      <c r="C95" s="49" t="s">
        <v>464</v>
      </c>
      <c r="D95" s="49" t="s">
        <v>465</v>
      </c>
      <c r="E95" s="51" t="s">
        <v>900</v>
      </c>
      <c r="F95" s="49" t="s">
        <v>901</v>
      </c>
      <c r="G95" s="49" t="s">
        <v>902</v>
      </c>
      <c r="H95" s="47" t="s">
        <v>863</v>
      </c>
      <c r="I95" s="53"/>
      <c r="J95" s="53">
        <v>6500.77</v>
      </c>
      <c r="K95" s="53"/>
    </row>
    <row r="96" spans="1:11" x14ac:dyDescent="0.2">
      <c r="A96" s="47"/>
      <c r="B96" s="47" t="s">
        <v>1012</v>
      </c>
      <c r="C96" s="49" t="s">
        <v>464</v>
      </c>
      <c r="D96" s="49" t="s">
        <v>465</v>
      </c>
      <c r="E96" s="51" t="s">
        <v>903</v>
      </c>
      <c r="F96" s="49" t="s">
        <v>926</v>
      </c>
      <c r="G96" s="49" t="s">
        <v>927</v>
      </c>
      <c r="H96" s="47" t="s">
        <v>928</v>
      </c>
      <c r="I96" s="53">
        <v>10440.17</v>
      </c>
      <c r="J96" s="53"/>
      <c r="K96" s="53"/>
    </row>
    <row r="97" spans="1:11" x14ac:dyDescent="0.2">
      <c r="A97" s="47"/>
      <c r="B97" s="47" t="s">
        <v>1012</v>
      </c>
      <c r="C97" s="49" t="s">
        <v>464</v>
      </c>
      <c r="D97" s="49" t="s">
        <v>465</v>
      </c>
      <c r="E97" s="51" t="s">
        <v>903</v>
      </c>
      <c r="F97" s="49" t="s">
        <v>929</v>
      </c>
      <c r="G97" s="49" t="s">
        <v>930</v>
      </c>
      <c r="H97" s="47" t="s">
        <v>931</v>
      </c>
      <c r="I97" s="53">
        <v>29474.240000000002</v>
      </c>
      <c r="J97" s="53"/>
      <c r="K97" s="53"/>
    </row>
    <row r="98" spans="1:11" ht="13.5" x14ac:dyDescent="0.2">
      <c r="A98" s="47"/>
      <c r="B98" s="47" t="s">
        <v>1012</v>
      </c>
      <c r="C98" s="49" t="s">
        <v>464</v>
      </c>
      <c r="D98" s="49" t="s">
        <v>465</v>
      </c>
      <c r="E98" s="51" t="s">
        <v>903</v>
      </c>
      <c r="F98" s="49" t="s">
        <v>932</v>
      </c>
      <c r="G98" s="49" t="s">
        <v>933</v>
      </c>
      <c r="H98" s="47" t="s">
        <v>934</v>
      </c>
      <c r="I98" s="45">
        <v>456.93</v>
      </c>
      <c r="J98" s="54"/>
      <c r="K98" s="54"/>
    </row>
    <row r="99" spans="1:11" x14ac:dyDescent="0.2">
      <c r="A99" s="47"/>
      <c r="B99" s="47"/>
      <c r="C99" s="49"/>
      <c r="D99" s="49"/>
      <c r="E99" s="51"/>
      <c r="F99" s="49"/>
      <c r="G99" s="49"/>
      <c r="H99" s="47"/>
      <c r="I99" s="53"/>
      <c r="J99" s="53"/>
      <c r="K99" s="53"/>
    </row>
    <row r="100" spans="1:11" ht="22.5" x14ac:dyDescent="0.2">
      <c r="A100" s="47"/>
      <c r="B100" s="47"/>
      <c r="C100" s="49"/>
      <c r="D100" s="49"/>
      <c r="E100" s="51"/>
      <c r="F100" s="49"/>
      <c r="G100" s="49"/>
      <c r="H100" s="47" t="s">
        <v>1013</v>
      </c>
      <c r="I100" s="54">
        <v>40371.339999999997</v>
      </c>
      <c r="J100" s="54">
        <v>6500.77</v>
      </c>
      <c r="K100" s="54"/>
    </row>
    <row r="101" spans="1:11" x14ac:dyDescent="0.2">
      <c r="A101" s="47"/>
      <c r="B101" s="47"/>
      <c r="C101" s="49"/>
      <c r="D101" s="49"/>
      <c r="E101" s="51"/>
      <c r="F101" s="49"/>
      <c r="G101" s="49"/>
      <c r="H101" s="47"/>
      <c r="I101" s="53"/>
      <c r="J101" s="53"/>
      <c r="K101" s="53"/>
    </row>
    <row r="102" spans="1:11" ht="22.5" x14ac:dyDescent="0.2">
      <c r="A102" s="47"/>
      <c r="B102" s="47"/>
      <c r="C102" s="49"/>
      <c r="D102" s="49"/>
      <c r="E102" s="51"/>
      <c r="F102" s="49"/>
      <c r="G102" s="49"/>
      <c r="H102" s="47" t="s">
        <v>1027</v>
      </c>
      <c r="I102" s="53">
        <v>329905.64</v>
      </c>
      <c r="J102" s="53"/>
      <c r="K102" s="53"/>
    </row>
    <row r="103" spans="1:11" x14ac:dyDescent="0.2">
      <c r="A103" s="47"/>
      <c r="B103" s="47"/>
      <c r="C103" s="49"/>
      <c r="D103" s="49"/>
      <c r="E103" s="51"/>
      <c r="F103" s="49"/>
      <c r="G103" s="49"/>
      <c r="H103" s="47"/>
      <c r="I103" s="53"/>
      <c r="J103" s="53"/>
      <c r="K103" s="53"/>
    </row>
    <row r="104" spans="1:11" x14ac:dyDescent="0.2">
      <c r="A104" s="47"/>
      <c r="B104" s="47" t="s">
        <v>1012</v>
      </c>
      <c r="C104" s="49" t="s">
        <v>464</v>
      </c>
      <c r="D104" s="49" t="s">
        <v>465</v>
      </c>
      <c r="E104" s="51" t="s">
        <v>937</v>
      </c>
      <c r="F104" s="49" t="s">
        <v>938</v>
      </c>
      <c r="G104" s="49" t="s">
        <v>939</v>
      </c>
      <c r="H104" s="47" t="s">
        <v>928</v>
      </c>
      <c r="I104" s="53"/>
      <c r="J104" s="53">
        <v>10440.17</v>
      </c>
      <c r="K104" s="53"/>
    </row>
    <row r="105" spans="1:11" x14ac:dyDescent="0.2">
      <c r="A105" s="47"/>
      <c r="B105" s="47" t="s">
        <v>1012</v>
      </c>
      <c r="C105" s="49" t="s">
        <v>464</v>
      </c>
      <c r="D105" s="49" t="s">
        <v>465</v>
      </c>
      <c r="E105" s="51" t="s">
        <v>940</v>
      </c>
      <c r="F105" s="49" t="s">
        <v>941</v>
      </c>
      <c r="G105" s="49" t="s">
        <v>942</v>
      </c>
      <c r="H105" s="47" t="s">
        <v>943</v>
      </c>
      <c r="I105" s="53">
        <v>10610.24</v>
      </c>
      <c r="J105" s="53"/>
      <c r="K105" s="53"/>
    </row>
    <row r="106" spans="1:11" ht="22.5" x14ac:dyDescent="0.2">
      <c r="A106" s="47"/>
      <c r="B106" s="47" t="s">
        <v>1012</v>
      </c>
      <c r="C106" s="49" t="s">
        <v>464</v>
      </c>
      <c r="D106" s="49" t="s">
        <v>465</v>
      </c>
      <c r="E106" s="51" t="s">
        <v>945</v>
      </c>
      <c r="F106" s="49" t="s">
        <v>946</v>
      </c>
      <c r="G106" s="49" t="s">
        <v>1028</v>
      </c>
      <c r="H106" s="47" t="s">
        <v>948</v>
      </c>
      <c r="I106" s="53">
        <v>10000</v>
      </c>
      <c r="J106" s="53"/>
      <c r="K106" s="53"/>
    </row>
    <row r="107" spans="1:11" ht="22.5" x14ac:dyDescent="0.2">
      <c r="A107" s="47"/>
      <c r="B107" s="47" t="s">
        <v>1012</v>
      </c>
      <c r="C107" s="49" t="s">
        <v>464</v>
      </c>
      <c r="D107" s="49" t="s">
        <v>465</v>
      </c>
      <c r="E107" s="51" t="s">
        <v>945</v>
      </c>
      <c r="F107" s="49" t="s">
        <v>946</v>
      </c>
      <c r="G107" s="49" t="s">
        <v>947</v>
      </c>
      <c r="H107" s="47" t="s">
        <v>948</v>
      </c>
      <c r="I107" s="53">
        <v>26500</v>
      </c>
      <c r="J107" s="53"/>
      <c r="K107" s="53"/>
    </row>
    <row r="108" spans="1:11" ht="22.5" x14ac:dyDescent="0.2">
      <c r="A108" s="47"/>
      <c r="B108" s="47" t="s">
        <v>1012</v>
      </c>
      <c r="C108" s="49" t="s">
        <v>464</v>
      </c>
      <c r="D108" s="49" t="s">
        <v>465</v>
      </c>
      <c r="E108" s="51" t="s">
        <v>945</v>
      </c>
      <c r="F108" s="49" t="s">
        <v>958</v>
      </c>
      <c r="G108" s="49" t="s">
        <v>959</v>
      </c>
      <c r="H108" s="47" t="s">
        <v>960</v>
      </c>
      <c r="I108" s="53">
        <v>34744.980000000003</v>
      </c>
      <c r="J108" s="53"/>
      <c r="K108" s="53"/>
    </row>
    <row r="109" spans="1:11" x14ac:dyDescent="0.2">
      <c r="A109" s="47"/>
      <c r="B109" s="47" t="s">
        <v>1012</v>
      </c>
      <c r="C109" s="49" t="s">
        <v>464</v>
      </c>
      <c r="D109" s="49" t="s">
        <v>465</v>
      </c>
      <c r="E109" s="51" t="s">
        <v>945</v>
      </c>
      <c r="F109" s="49" t="s">
        <v>965</v>
      </c>
      <c r="G109" s="49" t="s">
        <v>966</v>
      </c>
      <c r="H109" s="47" t="s">
        <v>967</v>
      </c>
      <c r="I109" s="53">
        <v>30320.15</v>
      </c>
      <c r="J109" s="53"/>
      <c r="K109" s="53"/>
    </row>
    <row r="110" spans="1:11" ht="13.5" x14ac:dyDescent="0.2">
      <c r="A110" s="47"/>
      <c r="B110" s="47" t="s">
        <v>1012</v>
      </c>
      <c r="C110" s="49" t="s">
        <v>464</v>
      </c>
      <c r="D110" s="49" t="s">
        <v>465</v>
      </c>
      <c r="E110" s="51" t="s">
        <v>945</v>
      </c>
      <c r="F110" s="49" t="s">
        <v>990</v>
      </c>
      <c r="G110" s="49" t="s">
        <v>991</v>
      </c>
      <c r="H110" s="47" t="s">
        <v>992</v>
      </c>
      <c r="I110" s="45">
        <v>378.6</v>
      </c>
      <c r="J110" s="54"/>
      <c r="K110" s="54"/>
    </row>
    <row r="111" spans="1:11" x14ac:dyDescent="0.2">
      <c r="A111" s="47"/>
      <c r="B111" s="47"/>
      <c r="C111" s="49"/>
      <c r="D111" s="49"/>
      <c r="E111" s="51"/>
      <c r="F111" s="49"/>
      <c r="G111" s="49"/>
      <c r="H111" s="47"/>
      <c r="I111" s="53"/>
      <c r="J111" s="53"/>
      <c r="K111" s="53"/>
    </row>
    <row r="112" spans="1:11" ht="22.5" x14ac:dyDescent="0.2">
      <c r="A112" s="47"/>
      <c r="B112" s="47"/>
      <c r="C112" s="49"/>
      <c r="D112" s="49"/>
      <c r="E112" s="51"/>
      <c r="F112" s="49"/>
      <c r="G112" s="49"/>
      <c r="H112" s="47" t="s">
        <v>1013</v>
      </c>
      <c r="I112" s="54">
        <v>112553.97</v>
      </c>
      <c r="J112" s="54">
        <v>10440.17</v>
      </c>
      <c r="K112" s="54"/>
    </row>
    <row r="113" spans="1:11" x14ac:dyDescent="0.2">
      <c r="A113" s="47"/>
      <c r="B113" s="47"/>
      <c r="C113" s="49"/>
      <c r="D113" s="49"/>
      <c r="E113" s="51"/>
      <c r="F113" s="49"/>
      <c r="G113" s="49"/>
      <c r="H113" s="47"/>
      <c r="I113" s="53"/>
      <c r="J113" s="53"/>
      <c r="K113" s="53"/>
    </row>
    <row r="114" spans="1:11" ht="22.5" x14ac:dyDescent="0.2">
      <c r="A114" s="47"/>
      <c r="B114" s="47"/>
      <c r="C114" s="49"/>
      <c r="D114" s="49"/>
      <c r="E114" s="51"/>
      <c r="F114" s="49"/>
      <c r="G114" s="49"/>
      <c r="H114" s="47" t="s">
        <v>1029</v>
      </c>
      <c r="I114" s="54">
        <v>432019.44</v>
      </c>
      <c r="J114" s="54"/>
      <c r="K114" s="54"/>
    </row>
    <row r="115" spans="1:11" x14ac:dyDescent="0.2">
      <c r="A115" s="47"/>
      <c r="B115" s="47"/>
      <c r="C115" s="49"/>
      <c r="D115" s="49"/>
      <c r="E115" s="51"/>
      <c r="F115" s="49"/>
      <c r="G115" s="49"/>
      <c r="H115" s="47"/>
      <c r="I115" s="53"/>
      <c r="J115" s="53"/>
      <c r="K115" s="53"/>
    </row>
    <row r="116" spans="1:11" x14ac:dyDescent="0.2">
      <c r="A116" s="47"/>
      <c r="B116" s="47"/>
      <c r="C116" s="49"/>
      <c r="D116" s="49"/>
      <c r="E116" s="51"/>
      <c r="F116" s="49"/>
      <c r="G116" s="49"/>
      <c r="H116" s="47"/>
      <c r="I116" s="53"/>
      <c r="J116" s="53"/>
      <c r="K116" s="53"/>
    </row>
    <row r="117" spans="1:11" x14ac:dyDescent="0.2">
      <c r="C117" s="44" t="s">
        <v>1030</v>
      </c>
      <c r="D117" s="27">
        <f>SUM(I21+I57+I78+I86+I98+I110)</f>
        <v>3275.5099999999998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9"/>
  <sheetViews>
    <sheetView topLeftCell="A109" workbookViewId="0">
      <selection activeCell="D118" sqref="D118"/>
    </sheetView>
  </sheetViews>
  <sheetFormatPr defaultRowHeight="12.75" x14ac:dyDescent="0.2"/>
  <cols>
    <col min="1" max="1" width="7" style="29" bestFit="1" customWidth="1"/>
    <col min="2" max="2" width="9" style="29" bestFit="1" customWidth="1"/>
    <col min="3" max="3" width="14.7109375" style="29" bestFit="1" customWidth="1"/>
    <col min="4" max="4" width="14.7109375" style="29" hidden="1" customWidth="1"/>
    <col min="5" max="5" width="10.7109375" style="29" bestFit="1" customWidth="1"/>
    <col min="6" max="6" width="10" style="29" hidden="1" customWidth="1"/>
    <col min="7" max="7" width="40.42578125" style="29" bestFit="1" customWidth="1"/>
    <col min="8" max="8" width="9" style="29" hidden="1" customWidth="1"/>
    <col min="9" max="9" width="8.42578125" style="29" bestFit="1" customWidth="1"/>
    <col min="10" max="10" width="8.7109375" style="29" bestFit="1" customWidth="1"/>
    <col min="11" max="16384" width="9.140625" style="29"/>
  </cols>
  <sheetData>
    <row r="1" spans="1:11" ht="15" x14ac:dyDescent="0.35">
      <c r="A1" s="15" t="s">
        <v>453</v>
      </c>
      <c r="B1" s="15" t="s">
        <v>446</v>
      </c>
      <c r="C1" s="17" t="s">
        <v>1007</v>
      </c>
      <c r="D1" s="17" t="s">
        <v>456</v>
      </c>
      <c r="E1" s="19" t="s">
        <v>1009</v>
      </c>
      <c r="F1" s="17" t="s">
        <v>458</v>
      </c>
      <c r="G1" s="17" t="s">
        <v>1008</v>
      </c>
      <c r="H1" s="15" t="s">
        <v>460</v>
      </c>
      <c r="I1" s="24" t="s">
        <v>461</v>
      </c>
      <c r="J1" s="24" t="s">
        <v>462</v>
      </c>
      <c r="K1" s="21"/>
    </row>
    <row r="2" spans="1:11" x14ac:dyDescent="0.2">
      <c r="A2" s="16" t="s">
        <v>452</v>
      </c>
      <c r="B2" s="16" t="s">
        <v>463</v>
      </c>
      <c r="C2" s="18" t="s">
        <v>464</v>
      </c>
      <c r="D2" s="18" t="s">
        <v>465</v>
      </c>
      <c r="E2" s="20" t="s">
        <v>517</v>
      </c>
      <c r="F2" s="18" t="s">
        <v>518</v>
      </c>
      <c r="G2" s="18" t="s">
        <v>519</v>
      </c>
      <c r="H2" s="16" t="s">
        <v>480</v>
      </c>
      <c r="I2" s="22"/>
      <c r="J2" s="22">
        <v>19196.87</v>
      </c>
      <c r="K2" s="22"/>
    </row>
    <row r="3" spans="1:11" x14ac:dyDescent="0.2">
      <c r="A3" s="16" t="s">
        <v>452</v>
      </c>
      <c r="B3" s="16" t="s">
        <v>463</v>
      </c>
      <c r="C3" s="18" t="s">
        <v>464</v>
      </c>
      <c r="D3" s="18" t="s">
        <v>465</v>
      </c>
      <c r="E3" s="20" t="s">
        <v>520</v>
      </c>
      <c r="F3" s="18" t="s">
        <v>521</v>
      </c>
      <c r="G3" s="18" t="s">
        <v>522</v>
      </c>
      <c r="H3" s="16" t="s">
        <v>523</v>
      </c>
      <c r="I3" s="22">
        <v>42210.98</v>
      </c>
      <c r="J3" s="22"/>
      <c r="K3" s="22"/>
    </row>
    <row r="4" spans="1:11" x14ac:dyDescent="0.2">
      <c r="A4" s="16" t="s">
        <v>452</v>
      </c>
      <c r="B4" s="16" t="s">
        <v>463</v>
      </c>
      <c r="C4" s="18" t="s">
        <v>464</v>
      </c>
      <c r="D4" s="18" t="s">
        <v>465</v>
      </c>
      <c r="E4" s="20" t="s">
        <v>520</v>
      </c>
      <c r="F4" s="18" t="s">
        <v>524</v>
      </c>
      <c r="G4" s="18" t="s">
        <v>525</v>
      </c>
      <c r="H4" s="16" t="s">
        <v>526</v>
      </c>
      <c r="I4" s="22">
        <v>21104.52</v>
      </c>
      <c r="J4" s="22"/>
      <c r="K4" s="22"/>
    </row>
    <row r="5" spans="1:11" x14ac:dyDescent="0.2">
      <c r="A5" s="16" t="s">
        <v>452</v>
      </c>
      <c r="B5" s="16" t="s">
        <v>463</v>
      </c>
      <c r="C5" s="18" t="s">
        <v>464</v>
      </c>
      <c r="D5" s="18" t="s">
        <v>465</v>
      </c>
      <c r="E5" s="20" t="s">
        <v>544</v>
      </c>
      <c r="F5" s="18" t="s">
        <v>545</v>
      </c>
      <c r="G5" s="18" t="s">
        <v>546</v>
      </c>
      <c r="H5" s="16" t="s">
        <v>526</v>
      </c>
      <c r="I5" s="22"/>
      <c r="J5" s="22">
        <v>21104.52</v>
      </c>
      <c r="K5" s="22"/>
    </row>
    <row r="6" spans="1:11" x14ac:dyDescent="0.2">
      <c r="A6" s="16" t="s">
        <v>452</v>
      </c>
      <c r="B6" s="16" t="s">
        <v>463</v>
      </c>
      <c r="C6" s="18" t="s">
        <v>464</v>
      </c>
      <c r="D6" s="18" t="s">
        <v>465</v>
      </c>
      <c r="E6" s="20" t="s">
        <v>559</v>
      </c>
      <c r="F6" s="18" t="s">
        <v>560</v>
      </c>
      <c r="G6" s="18" t="s">
        <v>561</v>
      </c>
      <c r="H6" s="16" t="s">
        <v>562</v>
      </c>
      <c r="I6" s="22">
        <v>41990.55</v>
      </c>
      <c r="J6" s="22"/>
      <c r="K6" s="22"/>
    </row>
    <row r="7" spans="1:11" x14ac:dyDescent="0.2">
      <c r="A7" s="16" t="s">
        <v>452</v>
      </c>
      <c r="B7" s="16" t="s">
        <v>463</v>
      </c>
      <c r="C7" s="18" t="s">
        <v>464</v>
      </c>
      <c r="D7" s="18" t="s">
        <v>465</v>
      </c>
      <c r="E7" s="20" t="s">
        <v>559</v>
      </c>
      <c r="F7" s="18" t="s">
        <v>563</v>
      </c>
      <c r="G7" s="18" t="s">
        <v>564</v>
      </c>
      <c r="H7" s="16" t="s">
        <v>565</v>
      </c>
      <c r="I7" s="22">
        <v>25160.95</v>
      </c>
      <c r="J7" s="22"/>
      <c r="K7" s="22"/>
    </row>
    <row r="8" spans="1:11" x14ac:dyDescent="0.2">
      <c r="A8" s="16" t="s">
        <v>452</v>
      </c>
      <c r="B8" s="16" t="s">
        <v>463</v>
      </c>
      <c r="C8" s="18" t="s">
        <v>464</v>
      </c>
      <c r="D8" s="18" t="s">
        <v>465</v>
      </c>
      <c r="E8" s="20" t="s">
        <v>596</v>
      </c>
      <c r="F8" s="18" t="s">
        <v>597</v>
      </c>
      <c r="G8" s="18" t="s">
        <v>598</v>
      </c>
      <c r="H8" s="16" t="s">
        <v>565</v>
      </c>
      <c r="I8" s="22"/>
      <c r="J8" s="22">
        <v>25160.95</v>
      </c>
      <c r="K8" s="22"/>
    </row>
    <row r="9" spans="1:11" x14ac:dyDescent="0.2">
      <c r="A9" s="16" t="s">
        <v>452</v>
      </c>
      <c r="B9" s="16" t="s">
        <v>463</v>
      </c>
      <c r="C9" s="18" t="s">
        <v>464</v>
      </c>
      <c r="D9" s="18" t="s">
        <v>465</v>
      </c>
      <c r="E9" s="20" t="s">
        <v>599</v>
      </c>
      <c r="F9" s="18" t="s">
        <v>600</v>
      </c>
      <c r="G9" s="18" t="s">
        <v>601</v>
      </c>
      <c r="H9" s="16" t="s">
        <v>602</v>
      </c>
      <c r="I9" s="22">
        <v>42178.07</v>
      </c>
      <c r="J9" s="22"/>
      <c r="K9" s="22"/>
    </row>
    <row r="10" spans="1:11" x14ac:dyDescent="0.2">
      <c r="A10" s="16" t="s">
        <v>452</v>
      </c>
      <c r="B10" s="16" t="s">
        <v>463</v>
      </c>
      <c r="C10" s="18" t="s">
        <v>464</v>
      </c>
      <c r="D10" s="18" t="s">
        <v>465</v>
      </c>
      <c r="E10" s="20" t="s">
        <v>599</v>
      </c>
      <c r="F10" s="18" t="s">
        <v>603</v>
      </c>
      <c r="G10" s="18" t="s">
        <v>604</v>
      </c>
      <c r="H10" s="16" t="s">
        <v>605</v>
      </c>
      <c r="I10" s="22">
        <v>29649.47</v>
      </c>
      <c r="J10" s="22"/>
      <c r="K10" s="22"/>
    </row>
    <row r="11" spans="1:11" x14ac:dyDescent="0.2">
      <c r="A11" s="16" t="s">
        <v>452</v>
      </c>
      <c r="B11" s="16" t="s">
        <v>463</v>
      </c>
      <c r="C11" s="18" t="s">
        <v>464</v>
      </c>
      <c r="D11" s="18" t="s">
        <v>465</v>
      </c>
      <c r="E11" s="20" t="s">
        <v>625</v>
      </c>
      <c r="F11" s="18" t="s">
        <v>626</v>
      </c>
      <c r="G11" s="18" t="s">
        <v>627</v>
      </c>
      <c r="H11" s="16" t="s">
        <v>605</v>
      </c>
      <c r="I11" s="22"/>
      <c r="J11" s="22">
        <v>29649.47</v>
      </c>
      <c r="K11" s="22"/>
    </row>
    <row r="12" spans="1:11" x14ac:dyDescent="0.2">
      <c r="A12" s="16" t="s">
        <v>452</v>
      </c>
      <c r="B12" s="16" t="s">
        <v>463</v>
      </c>
      <c r="C12" s="18" t="s">
        <v>464</v>
      </c>
      <c r="D12" s="18" t="s">
        <v>465</v>
      </c>
      <c r="E12" s="20" t="s">
        <v>641</v>
      </c>
      <c r="F12" s="18" t="s">
        <v>642</v>
      </c>
      <c r="G12" s="18" t="s">
        <v>643</v>
      </c>
      <c r="H12" s="16" t="s">
        <v>644</v>
      </c>
      <c r="I12" s="22">
        <v>63554.76</v>
      </c>
      <c r="J12" s="22"/>
      <c r="K12" s="22"/>
    </row>
    <row r="13" spans="1:11" x14ac:dyDescent="0.2">
      <c r="A13" s="16" t="s">
        <v>452</v>
      </c>
      <c r="B13" s="16" t="s">
        <v>463</v>
      </c>
      <c r="C13" s="18" t="s">
        <v>464</v>
      </c>
      <c r="D13" s="18" t="s">
        <v>465</v>
      </c>
      <c r="E13" s="20" t="s">
        <v>641</v>
      </c>
      <c r="F13" s="18" t="s">
        <v>645</v>
      </c>
      <c r="G13" s="18" t="s">
        <v>646</v>
      </c>
      <c r="H13" s="16" t="s">
        <v>647</v>
      </c>
      <c r="I13" s="22">
        <v>10578.79</v>
      </c>
      <c r="J13" s="22"/>
      <c r="K13" s="22"/>
    </row>
    <row r="14" spans="1:11" x14ac:dyDescent="0.2">
      <c r="A14" s="16" t="s">
        <v>452</v>
      </c>
      <c r="B14" s="16" t="s">
        <v>463</v>
      </c>
      <c r="C14" s="18" t="s">
        <v>464</v>
      </c>
      <c r="D14" s="18" t="s">
        <v>465</v>
      </c>
      <c r="E14" s="20" t="s">
        <v>681</v>
      </c>
      <c r="F14" s="18" t="s">
        <v>682</v>
      </c>
      <c r="G14" s="18" t="s">
        <v>683</v>
      </c>
      <c r="H14" s="16" t="s">
        <v>647</v>
      </c>
      <c r="I14" s="22"/>
      <c r="J14" s="22">
        <v>10578.79</v>
      </c>
      <c r="K14" s="22"/>
    </row>
    <row r="15" spans="1:11" x14ac:dyDescent="0.2">
      <c r="A15" s="16" t="s">
        <v>452</v>
      </c>
      <c r="B15" s="16" t="s">
        <v>463</v>
      </c>
      <c r="C15" s="18" t="s">
        <v>464</v>
      </c>
      <c r="D15" s="18" t="s">
        <v>465</v>
      </c>
      <c r="E15" s="20" t="s">
        <v>684</v>
      </c>
      <c r="F15" s="18" t="s">
        <v>685</v>
      </c>
      <c r="G15" s="18" t="s">
        <v>686</v>
      </c>
      <c r="H15" s="16" t="s">
        <v>687</v>
      </c>
      <c r="I15" s="22">
        <v>16943.919999999998</v>
      </c>
      <c r="J15" s="22"/>
      <c r="K15" s="22"/>
    </row>
    <row r="16" spans="1:11" x14ac:dyDescent="0.2">
      <c r="A16" s="16" t="s">
        <v>452</v>
      </c>
      <c r="B16" s="16" t="s">
        <v>463</v>
      </c>
      <c r="C16" s="18" t="s">
        <v>464</v>
      </c>
      <c r="D16" s="18" t="s">
        <v>465</v>
      </c>
      <c r="E16" s="20" t="s">
        <v>684</v>
      </c>
      <c r="F16" s="18" t="s">
        <v>688</v>
      </c>
      <c r="G16" s="18" t="s">
        <v>689</v>
      </c>
      <c r="H16" s="16" t="s">
        <v>690</v>
      </c>
      <c r="I16" s="22">
        <v>42911.38</v>
      </c>
      <c r="J16" s="22"/>
      <c r="K16" s="22"/>
    </row>
    <row r="17" spans="1:11" ht="13.5" x14ac:dyDescent="0.2">
      <c r="A17" s="16" t="s">
        <v>452</v>
      </c>
      <c r="B17" s="16" t="s">
        <v>463</v>
      </c>
      <c r="C17" s="18" t="s">
        <v>464</v>
      </c>
      <c r="D17" s="18" t="s">
        <v>465</v>
      </c>
      <c r="E17" s="20" t="s">
        <v>709</v>
      </c>
      <c r="F17" s="18" t="s">
        <v>710</v>
      </c>
      <c r="G17" s="18" t="s">
        <v>711</v>
      </c>
      <c r="H17" s="16" t="s">
        <v>687</v>
      </c>
      <c r="I17" s="22"/>
      <c r="J17" s="22">
        <v>16943.919999999998</v>
      </c>
      <c r="K17" s="23"/>
    </row>
    <row r="18" spans="1:11" x14ac:dyDescent="0.2">
      <c r="A18" s="16" t="s">
        <v>452</v>
      </c>
      <c r="B18" s="16" t="s">
        <v>463</v>
      </c>
      <c r="C18" s="18" t="s">
        <v>464</v>
      </c>
      <c r="D18" s="18" t="s">
        <v>465</v>
      </c>
      <c r="E18" s="20" t="s">
        <v>725</v>
      </c>
      <c r="F18" s="18" t="s">
        <v>726</v>
      </c>
      <c r="G18" s="18" t="s">
        <v>727</v>
      </c>
      <c r="H18" s="16" t="s">
        <v>728</v>
      </c>
      <c r="I18" s="22">
        <v>42186.8</v>
      </c>
      <c r="J18" s="22"/>
      <c r="K18" s="22"/>
    </row>
    <row r="19" spans="1:11" x14ac:dyDescent="0.2">
      <c r="A19" s="16" t="s">
        <v>452</v>
      </c>
      <c r="B19" s="16" t="s">
        <v>463</v>
      </c>
      <c r="C19" s="18" t="s">
        <v>464</v>
      </c>
      <c r="D19" s="18" t="s">
        <v>465</v>
      </c>
      <c r="E19" s="20" t="s">
        <v>725</v>
      </c>
      <c r="F19" s="18" t="s">
        <v>729</v>
      </c>
      <c r="G19" s="18" t="s">
        <v>730</v>
      </c>
      <c r="H19" s="16" t="s">
        <v>731</v>
      </c>
      <c r="I19" s="22">
        <v>21142.48</v>
      </c>
      <c r="J19" s="22"/>
      <c r="K19" s="22"/>
    </row>
    <row r="20" spans="1:11" x14ac:dyDescent="0.2">
      <c r="A20" s="16" t="s">
        <v>452</v>
      </c>
      <c r="B20" s="16" t="s">
        <v>463</v>
      </c>
      <c r="C20" s="18" t="s">
        <v>464</v>
      </c>
      <c r="D20" s="18" t="s">
        <v>465</v>
      </c>
      <c r="E20" s="20" t="s">
        <v>765</v>
      </c>
      <c r="F20" s="18" t="s">
        <v>766</v>
      </c>
      <c r="G20" s="18" t="s">
        <v>767</v>
      </c>
      <c r="H20" s="16" t="s">
        <v>731</v>
      </c>
      <c r="I20" s="22"/>
      <c r="J20" s="22">
        <v>21142.48</v>
      </c>
      <c r="K20" s="22"/>
    </row>
    <row r="21" spans="1:11" x14ac:dyDescent="0.2">
      <c r="A21" s="16" t="s">
        <v>452</v>
      </c>
      <c r="B21" s="16" t="s">
        <v>463</v>
      </c>
      <c r="C21" s="18" t="s">
        <v>464</v>
      </c>
      <c r="D21" s="18" t="s">
        <v>465</v>
      </c>
      <c r="E21" s="20" t="s">
        <v>768</v>
      </c>
      <c r="F21" s="18" t="s">
        <v>769</v>
      </c>
      <c r="G21" s="18" t="s">
        <v>770</v>
      </c>
      <c r="H21" s="16" t="s">
        <v>771</v>
      </c>
      <c r="I21" s="22">
        <v>50541.21</v>
      </c>
      <c r="J21" s="22"/>
      <c r="K21" s="22"/>
    </row>
    <row r="22" spans="1:11" x14ac:dyDescent="0.2">
      <c r="A22" s="16" t="s">
        <v>452</v>
      </c>
      <c r="B22" s="16" t="s">
        <v>463</v>
      </c>
      <c r="C22" s="18" t="s">
        <v>464</v>
      </c>
      <c r="D22" s="18" t="s">
        <v>465</v>
      </c>
      <c r="E22" s="20" t="s">
        <v>768</v>
      </c>
      <c r="F22" s="18" t="s">
        <v>772</v>
      </c>
      <c r="G22" s="18" t="s">
        <v>773</v>
      </c>
      <c r="H22" s="16" t="s">
        <v>774</v>
      </c>
      <c r="I22" s="22">
        <v>32469.65</v>
      </c>
      <c r="J22" s="22"/>
      <c r="K22" s="22"/>
    </row>
    <row r="23" spans="1:11" x14ac:dyDescent="0.2">
      <c r="A23" s="16" t="s">
        <v>452</v>
      </c>
      <c r="B23" s="16" t="s">
        <v>463</v>
      </c>
      <c r="C23" s="18" t="s">
        <v>464</v>
      </c>
      <c r="D23" s="18" t="s">
        <v>465</v>
      </c>
      <c r="E23" s="20" t="s">
        <v>807</v>
      </c>
      <c r="F23" s="18" t="s">
        <v>808</v>
      </c>
      <c r="G23" s="18" t="s">
        <v>809</v>
      </c>
      <c r="H23" s="16" t="s">
        <v>774</v>
      </c>
      <c r="I23" s="22"/>
      <c r="J23" s="22">
        <v>32469.65</v>
      </c>
      <c r="K23" s="22"/>
    </row>
    <row r="24" spans="1:11" x14ac:dyDescent="0.2">
      <c r="A24" s="16" t="s">
        <v>452</v>
      </c>
      <c r="B24" s="16" t="s">
        <v>463</v>
      </c>
      <c r="C24" s="18" t="s">
        <v>464</v>
      </c>
      <c r="D24" s="18" t="s">
        <v>465</v>
      </c>
      <c r="E24" s="20" t="s">
        <v>810</v>
      </c>
      <c r="F24" s="18" t="s">
        <v>811</v>
      </c>
      <c r="G24" s="18" t="s">
        <v>812</v>
      </c>
      <c r="H24" s="16" t="s">
        <v>813</v>
      </c>
      <c r="I24" s="22">
        <v>27973.09</v>
      </c>
      <c r="J24" s="22"/>
      <c r="K24" s="22"/>
    </row>
    <row r="25" spans="1:11" x14ac:dyDescent="0.2">
      <c r="A25" s="16" t="s">
        <v>452</v>
      </c>
      <c r="B25" s="16" t="s">
        <v>463</v>
      </c>
      <c r="C25" s="18" t="s">
        <v>464</v>
      </c>
      <c r="D25" s="18" t="s">
        <v>465</v>
      </c>
      <c r="E25" s="20" t="s">
        <v>810</v>
      </c>
      <c r="F25" s="18" t="s">
        <v>814</v>
      </c>
      <c r="G25" s="18" t="s">
        <v>815</v>
      </c>
      <c r="H25" s="16" t="s">
        <v>816</v>
      </c>
      <c r="I25" s="22">
        <v>43244.56</v>
      </c>
      <c r="J25" s="22"/>
      <c r="K25" s="22"/>
    </row>
    <row r="26" spans="1:11" x14ac:dyDescent="0.2">
      <c r="A26" s="16" t="s">
        <v>452</v>
      </c>
      <c r="B26" s="16" t="s">
        <v>463</v>
      </c>
      <c r="C26" s="18" t="s">
        <v>464</v>
      </c>
      <c r="D26" s="18" t="s">
        <v>465</v>
      </c>
      <c r="E26" s="20" t="s">
        <v>849</v>
      </c>
      <c r="F26" s="18" t="s">
        <v>850</v>
      </c>
      <c r="G26" s="18" t="s">
        <v>851</v>
      </c>
      <c r="H26" s="16" t="s">
        <v>813</v>
      </c>
      <c r="I26" s="22"/>
      <c r="J26" s="22">
        <v>27973.09</v>
      </c>
      <c r="K26" s="22"/>
    </row>
    <row r="27" spans="1:11" ht="13.5" x14ac:dyDescent="0.2">
      <c r="A27" s="16" t="s">
        <v>452</v>
      </c>
      <c r="B27" s="16" t="s">
        <v>463</v>
      </c>
      <c r="C27" s="18" t="s">
        <v>464</v>
      </c>
      <c r="D27" s="18" t="s">
        <v>465</v>
      </c>
      <c r="E27" s="20" t="s">
        <v>852</v>
      </c>
      <c r="F27" s="18" t="s">
        <v>853</v>
      </c>
      <c r="G27" s="18" t="s">
        <v>854</v>
      </c>
      <c r="H27" s="16" t="s">
        <v>855</v>
      </c>
      <c r="I27" s="22">
        <v>64875.43</v>
      </c>
      <c r="J27" s="22"/>
      <c r="K27" s="23"/>
    </row>
    <row r="28" spans="1:11" x14ac:dyDescent="0.2">
      <c r="A28" s="16" t="s">
        <v>452</v>
      </c>
      <c r="B28" s="16" t="s">
        <v>463</v>
      </c>
      <c r="C28" s="18" t="s">
        <v>464</v>
      </c>
      <c r="D28" s="18" t="s">
        <v>465</v>
      </c>
      <c r="E28" s="20" t="s">
        <v>852</v>
      </c>
      <c r="F28" s="18" t="s">
        <v>861</v>
      </c>
      <c r="G28" s="18" t="s">
        <v>862</v>
      </c>
      <c r="H28" s="16" t="s">
        <v>863</v>
      </c>
      <c r="I28" s="22">
        <v>10780.03</v>
      </c>
      <c r="J28" s="22"/>
      <c r="K28" s="22"/>
    </row>
    <row r="29" spans="1:11" x14ac:dyDescent="0.2">
      <c r="A29" s="16" t="s">
        <v>452</v>
      </c>
      <c r="B29" s="16" t="s">
        <v>463</v>
      </c>
      <c r="C29" s="18" t="s">
        <v>464</v>
      </c>
      <c r="D29" s="18" t="s">
        <v>465</v>
      </c>
      <c r="E29" s="20" t="s">
        <v>900</v>
      </c>
      <c r="F29" s="18" t="s">
        <v>901</v>
      </c>
      <c r="G29" s="18" t="s">
        <v>902</v>
      </c>
      <c r="H29" s="16" t="s">
        <v>863</v>
      </c>
      <c r="I29" s="22"/>
      <c r="J29" s="22">
        <v>10780.03</v>
      </c>
      <c r="K29" s="22"/>
    </row>
    <row r="30" spans="1:11" x14ac:dyDescent="0.2">
      <c r="A30" s="16" t="s">
        <v>452</v>
      </c>
      <c r="B30" s="16" t="s">
        <v>463</v>
      </c>
      <c r="C30" s="18" t="s">
        <v>464</v>
      </c>
      <c r="D30" s="18" t="s">
        <v>465</v>
      </c>
      <c r="E30" s="20" t="s">
        <v>903</v>
      </c>
      <c r="F30" s="18" t="s">
        <v>926</v>
      </c>
      <c r="G30" s="18" t="s">
        <v>927</v>
      </c>
      <c r="H30" s="16" t="s">
        <v>928</v>
      </c>
      <c r="I30" s="22">
        <v>15263.45</v>
      </c>
      <c r="J30" s="22"/>
      <c r="K30" s="22"/>
    </row>
    <row r="31" spans="1:11" x14ac:dyDescent="0.2">
      <c r="A31" s="16" t="s">
        <v>452</v>
      </c>
      <c r="B31" s="16" t="s">
        <v>463</v>
      </c>
      <c r="C31" s="18" t="s">
        <v>464</v>
      </c>
      <c r="D31" s="18" t="s">
        <v>465</v>
      </c>
      <c r="E31" s="20" t="s">
        <v>903</v>
      </c>
      <c r="F31" s="18" t="s">
        <v>929</v>
      </c>
      <c r="G31" s="18" t="s">
        <v>930</v>
      </c>
      <c r="H31" s="16" t="s">
        <v>931</v>
      </c>
      <c r="I31" s="22">
        <v>43380.72</v>
      </c>
      <c r="J31" s="22"/>
      <c r="K31" s="22"/>
    </row>
    <row r="32" spans="1:11" x14ac:dyDescent="0.2">
      <c r="A32" s="16" t="s">
        <v>452</v>
      </c>
      <c r="B32" s="16" t="s">
        <v>463</v>
      </c>
      <c r="C32" s="18" t="s">
        <v>464</v>
      </c>
      <c r="D32" s="18" t="s">
        <v>465</v>
      </c>
      <c r="E32" s="20" t="s">
        <v>937</v>
      </c>
      <c r="F32" s="18" t="s">
        <v>938</v>
      </c>
      <c r="G32" s="18" t="s">
        <v>939</v>
      </c>
      <c r="H32" s="16" t="s">
        <v>928</v>
      </c>
      <c r="I32" s="22"/>
      <c r="J32" s="22">
        <v>15263.45</v>
      </c>
      <c r="K32" s="22"/>
    </row>
    <row r="33" spans="1:11" x14ac:dyDescent="0.2">
      <c r="A33" s="16" t="s">
        <v>452</v>
      </c>
      <c r="B33" s="16" t="s">
        <v>463</v>
      </c>
      <c r="C33" s="18" t="s">
        <v>464</v>
      </c>
      <c r="D33" s="18" t="s">
        <v>465</v>
      </c>
      <c r="E33" s="20" t="s">
        <v>940</v>
      </c>
      <c r="F33" s="18" t="s">
        <v>941</v>
      </c>
      <c r="G33" s="18" t="s">
        <v>942</v>
      </c>
      <c r="H33" s="16" t="s">
        <v>943</v>
      </c>
      <c r="I33" s="22">
        <v>15333.65</v>
      </c>
      <c r="J33" s="22"/>
      <c r="K33" s="22"/>
    </row>
    <row r="34" spans="1:11" s="41" customFormat="1" ht="22.5" x14ac:dyDescent="0.2">
      <c r="A34" s="37" t="s">
        <v>944</v>
      </c>
      <c r="B34" s="37" t="s">
        <v>463</v>
      </c>
      <c r="C34" s="38" t="s">
        <v>464</v>
      </c>
      <c r="D34" s="38" t="s">
        <v>465</v>
      </c>
      <c r="E34" s="39" t="s">
        <v>945</v>
      </c>
      <c r="F34" s="38" t="s">
        <v>946</v>
      </c>
      <c r="G34" s="38" t="s">
        <v>947</v>
      </c>
      <c r="H34" s="37" t="s">
        <v>948</v>
      </c>
      <c r="I34" s="40"/>
      <c r="J34" s="40">
        <v>26500</v>
      </c>
      <c r="K34" s="40"/>
    </row>
    <row r="35" spans="1:11" x14ac:dyDescent="0.2">
      <c r="A35" s="33" t="s">
        <v>888</v>
      </c>
      <c r="B35" s="33" t="s">
        <v>463</v>
      </c>
      <c r="C35" s="34" t="s">
        <v>464</v>
      </c>
      <c r="D35" s="34" t="s">
        <v>465</v>
      </c>
      <c r="E35" s="35" t="s">
        <v>852</v>
      </c>
      <c r="F35" s="34" t="s">
        <v>889</v>
      </c>
      <c r="G35" s="34" t="s">
        <v>890</v>
      </c>
      <c r="H35" s="33" t="s">
        <v>891</v>
      </c>
      <c r="I35" s="36">
        <v>1428.17</v>
      </c>
      <c r="J35" s="36"/>
      <c r="K35" s="22"/>
    </row>
    <row r="36" spans="1:11" x14ac:dyDescent="0.2">
      <c r="A36" s="33" t="s">
        <v>888</v>
      </c>
      <c r="B36" s="33" t="s">
        <v>463</v>
      </c>
      <c r="C36" s="34" t="s">
        <v>464</v>
      </c>
      <c r="D36" s="34" t="s">
        <v>465</v>
      </c>
      <c r="E36" s="35" t="s">
        <v>852</v>
      </c>
      <c r="F36" s="34" t="s">
        <v>894</v>
      </c>
      <c r="G36" s="34" t="s">
        <v>895</v>
      </c>
      <c r="H36" s="33" t="s">
        <v>896</v>
      </c>
      <c r="I36" s="36">
        <v>11289.6</v>
      </c>
      <c r="J36" s="36"/>
      <c r="K36" s="22"/>
    </row>
    <row r="37" spans="1:11" x14ac:dyDescent="0.2">
      <c r="A37" s="33" t="s">
        <v>888</v>
      </c>
      <c r="B37" s="33" t="s">
        <v>463</v>
      </c>
      <c r="C37" s="34" t="s">
        <v>464</v>
      </c>
      <c r="D37" s="34" t="s">
        <v>465</v>
      </c>
      <c r="E37" s="35" t="s">
        <v>852</v>
      </c>
      <c r="F37" s="34" t="s">
        <v>897</v>
      </c>
      <c r="G37" s="34" t="s">
        <v>898</v>
      </c>
      <c r="H37" s="33" t="s">
        <v>899</v>
      </c>
      <c r="I37" s="36">
        <v>4162.1000000000004</v>
      </c>
      <c r="J37" s="36"/>
      <c r="K37" s="22"/>
    </row>
    <row r="38" spans="1:11" s="41" customFormat="1" ht="22.5" x14ac:dyDescent="0.2">
      <c r="A38" s="37" t="s">
        <v>888</v>
      </c>
      <c r="B38" s="37" t="s">
        <v>463</v>
      </c>
      <c r="C38" s="38" t="s">
        <v>464</v>
      </c>
      <c r="D38" s="38" t="s">
        <v>465</v>
      </c>
      <c r="E38" s="39" t="s">
        <v>945</v>
      </c>
      <c r="F38" s="38" t="s">
        <v>958</v>
      </c>
      <c r="G38" s="38" t="s">
        <v>959</v>
      </c>
      <c r="H38" s="37" t="s">
        <v>960</v>
      </c>
      <c r="I38" s="40"/>
      <c r="J38" s="40">
        <v>34744.980000000003</v>
      </c>
      <c r="K38" s="40"/>
    </row>
    <row r="39" spans="1:11" x14ac:dyDescent="0.2">
      <c r="A39" s="16" t="s">
        <v>964</v>
      </c>
      <c r="B39" s="16" t="s">
        <v>463</v>
      </c>
      <c r="C39" s="18" t="s">
        <v>464</v>
      </c>
      <c r="D39" s="18" t="s">
        <v>465</v>
      </c>
      <c r="E39" s="20" t="s">
        <v>945</v>
      </c>
      <c r="F39" s="18" t="s">
        <v>965</v>
      </c>
      <c r="G39" s="18" t="s">
        <v>966</v>
      </c>
      <c r="H39" s="16" t="s">
        <v>967</v>
      </c>
      <c r="I39" s="22">
        <v>44459.39</v>
      </c>
      <c r="J39" s="22"/>
      <c r="K39" s="22"/>
    </row>
    <row r="40" spans="1:11" s="41" customFormat="1" x14ac:dyDescent="0.2">
      <c r="A40" s="37" t="s">
        <v>761</v>
      </c>
      <c r="B40" s="37" t="s">
        <v>463</v>
      </c>
      <c r="C40" s="38" t="s">
        <v>464</v>
      </c>
      <c r="D40" s="38" t="s">
        <v>465</v>
      </c>
      <c r="E40" s="39" t="s">
        <v>725</v>
      </c>
      <c r="F40" s="38" t="s">
        <v>762</v>
      </c>
      <c r="G40" s="38" t="s">
        <v>763</v>
      </c>
      <c r="H40" s="37" t="s">
        <v>764</v>
      </c>
      <c r="I40" s="40"/>
      <c r="J40" s="40">
        <v>34918.589999999997</v>
      </c>
      <c r="K40" s="40"/>
    </row>
    <row r="41" spans="1:11" s="41" customFormat="1" ht="22.5" x14ac:dyDescent="0.2">
      <c r="A41" s="33" t="s">
        <v>952</v>
      </c>
      <c r="B41" s="33" t="s">
        <v>463</v>
      </c>
      <c r="C41" s="34" t="s">
        <v>464</v>
      </c>
      <c r="D41" s="34" t="s">
        <v>465</v>
      </c>
      <c r="E41" s="35" t="s">
        <v>945</v>
      </c>
      <c r="F41" s="34" t="s">
        <v>953</v>
      </c>
      <c r="G41" s="34" t="s">
        <v>954</v>
      </c>
      <c r="H41" s="33" t="s">
        <v>951</v>
      </c>
      <c r="I41" s="36">
        <v>9700</v>
      </c>
      <c r="J41" s="36"/>
      <c r="K41" s="40"/>
    </row>
    <row r="42" spans="1:11" ht="22.5" x14ac:dyDescent="0.2">
      <c r="A42" s="16"/>
      <c r="B42" s="16" t="s">
        <v>463</v>
      </c>
      <c r="C42" s="18" t="s">
        <v>464</v>
      </c>
      <c r="D42" s="18" t="s">
        <v>465</v>
      </c>
      <c r="E42" s="20" t="s">
        <v>467</v>
      </c>
      <c r="F42" s="18" t="s">
        <v>468</v>
      </c>
      <c r="G42" s="18" t="s">
        <v>469</v>
      </c>
      <c r="H42" s="16" t="s">
        <v>470</v>
      </c>
      <c r="I42" s="22"/>
      <c r="J42" s="22">
        <v>5</v>
      </c>
      <c r="K42" s="22"/>
    </row>
    <row r="43" spans="1:11" x14ac:dyDescent="0.2">
      <c r="A43" s="16"/>
      <c r="B43" s="16" t="s">
        <v>463</v>
      </c>
      <c r="C43" s="18" t="s">
        <v>464</v>
      </c>
      <c r="D43" s="18" t="s">
        <v>465</v>
      </c>
      <c r="E43" s="20" t="s">
        <v>467</v>
      </c>
      <c r="F43" s="18" t="s">
        <v>471</v>
      </c>
      <c r="G43" s="18" t="s">
        <v>472</v>
      </c>
      <c r="H43" s="16" t="s">
        <v>473</v>
      </c>
      <c r="I43" s="22"/>
      <c r="J43" s="22">
        <v>12293.14</v>
      </c>
      <c r="K43" s="22"/>
    </row>
    <row r="44" spans="1:11" x14ac:dyDescent="0.2">
      <c r="A44" s="16"/>
      <c r="B44" s="16" t="s">
        <v>463</v>
      </c>
      <c r="C44" s="18" t="s">
        <v>464</v>
      </c>
      <c r="D44" s="18" t="s">
        <v>465</v>
      </c>
      <c r="E44" s="20" t="s">
        <v>474</v>
      </c>
      <c r="F44" s="18" t="s">
        <v>475</v>
      </c>
      <c r="G44" s="18" t="s">
        <v>476</v>
      </c>
      <c r="H44" s="16" t="s">
        <v>477</v>
      </c>
      <c r="I44" s="22">
        <v>42465.54</v>
      </c>
      <c r="J44" s="22"/>
      <c r="K44" s="22"/>
    </row>
    <row r="45" spans="1:11" ht="13.5" x14ac:dyDescent="0.2">
      <c r="A45" s="16"/>
      <c r="B45" s="16" t="s">
        <v>463</v>
      </c>
      <c r="C45" s="18" t="s">
        <v>464</v>
      </c>
      <c r="D45" s="18" t="s">
        <v>465</v>
      </c>
      <c r="E45" s="20" t="s">
        <v>474</v>
      </c>
      <c r="F45" s="18" t="s">
        <v>478</v>
      </c>
      <c r="G45" s="18" t="s">
        <v>479</v>
      </c>
      <c r="H45" s="16" t="s">
        <v>480</v>
      </c>
      <c r="I45" s="22">
        <v>19196.87</v>
      </c>
      <c r="J45" s="22"/>
      <c r="K45" s="23"/>
    </row>
    <row r="46" spans="1:11" x14ac:dyDescent="0.2">
      <c r="A46" s="16"/>
      <c r="B46" s="16"/>
      <c r="C46" s="18"/>
      <c r="D46" s="18"/>
      <c r="E46" s="20"/>
      <c r="F46" s="18"/>
      <c r="G46" s="18"/>
      <c r="H46" s="16"/>
      <c r="I46" s="22"/>
      <c r="J46" s="22"/>
      <c r="K46" s="22"/>
    </row>
    <row r="47" spans="1:11" x14ac:dyDescent="0.2">
      <c r="A47" s="16"/>
      <c r="B47" s="16"/>
      <c r="C47" s="18"/>
      <c r="D47" s="18"/>
      <c r="E47" s="20"/>
      <c r="F47" s="18"/>
      <c r="G47" s="18"/>
      <c r="H47" s="16"/>
      <c r="I47" s="22"/>
      <c r="J47" s="22"/>
      <c r="K47" s="22"/>
    </row>
    <row r="48" spans="1:11" x14ac:dyDescent="0.2">
      <c r="A48" s="16"/>
      <c r="B48" s="16"/>
      <c r="C48" s="18"/>
      <c r="D48" s="18"/>
      <c r="E48" s="20"/>
      <c r="F48" s="18"/>
      <c r="G48" s="18"/>
      <c r="H48" s="16"/>
      <c r="I48" s="22"/>
      <c r="J48" s="22"/>
      <c r="K48" s="22"/>
    </row>
    <row r="49" spans="1:11" x14ac:dyDescent="0.2">
      <c r="A49" s="16"/>
      <c r="B49" s="16"/>
      <c r="C49" s="18"/>
      <c r="D49" s="18"/>
      <c r="E49" s="20"/>
      <c r="F49" s="18"/>
      <c r="G49" s="18"/>
      <c r="H49" s="16"/>
      <c r="I49" s="22"/>
      <c r="J49" s="22"/>
      <c r="K49" s="22"/>
    </row>
    <row r="50" spans="1:11" x14ac:dyDescent="0.2">
      <c r="A50" s="16"/>
      <c r="B50" s="16"/>
      <c r="C50" s="18"/>
      <c r="D50" s="18"/>
      <c r="E50" s="20"/>
      <c r="F50" s="18"/>
      <c r="G50" s="18"/>
      <c r="H50" s="16"/>
      <c r="I50" s="22"/>
      <c r="J50" s="22"/>
      <c r="K50" s="22"/>
    </row>
    <row r="51" spans="1:11" x14ac:dyDescent="0.2">
      <c r="A51" s="16"/>
      <c r="B51" s="16"/>
      <c r="C51" s="18"/>
      <c r="D51" s="18"/>
      <c r="E51" s="20"/>
      <c r="F51" s="18"/>
      <c r="G51" s="18"/>
      <c r="H51" s="16"/>
      <c r="I51" s="26" t="s">
        <v>1010</v>
      </c>
      <c r="J51" s="26" t="s">
        <v>1011</v>
      </c>
      <c r="K51" s="22"/>
    </row>
    <row r="52" spans="1:11" x14ac:dyDescent="0.2">
      <c r="A52" s="16"/>
      <c r="B52" s="16"/>
      <c r="C52" s="18"/>
      <c r="D52" s="18"/>
      <c r="E52" s="20"/>
      <c r="F52" s="18"/>
      <c r="G52" s="18"/>
      <c r="H52" s="16"/>
      <c r="I52" s="22"/>
      <c r="J52" s="22"/>
      <c r="K52" s="22"/>
    </row>
    <row r="53" spans="1:11" x14ac:dyDescent="0.2">
      <c r="A53" s="16" t="s">
        <v>488</v>
      </c>
      <c r="B53" s="16" t="s">
        <v>463</v>
      </c>
      <c r="C53" s="18" t="s">
        <v>464</v>
      </c>
      <c r="D53" s="18" t="s">
        <v>465</v>
      </c>
      <c r="E53" s="20" t="s">
        <v>474</v>
      </c>
      <c r="F53" s="18" t="s">
        <v>489</v>
      </c>
      <c r="G53" s="18" t="s">
        <v>490</v>
      </c>
      <c r="H53" s="16" t="s">
        <v>491</v>
      </c>
      <c r="I53" s="22"/>
      <c r="J53" s="22">
        <v>161.26</v>
      </c>
      <c r="K53" s="22"/>
    </row>
    <row r="54" spans="1:11" x14ac:dyDescent="0.2">
      <c r="A54" s="16" t="s">
        <v>488</v>
      </c>
      <c r="B54" s="16" t="s">
        <v>463</v>
      </c>
      <c r="C54" s="18" t="s">
        <v>464</v>
      </c>
      <c r="D54" s="18" t="s">
        <v>465</v>
      </c>
      <c r="E54" s="20" t="s">
        <v>520</v>
      </c>
      <c r="F54" s="18" t="s">
        <v>535</v>
      </c>
      <c r="G54" s="18" t="s">
        <v>536</v>
      </c>
      <c r="H54" s="16" t="s">
        <v>537</v>
      </c>
      <c r="I54" s="22"/>
      <c r="J54" s="22">
        <v>147.22999999999999</v>
      </c>
      <c r="K54" s="22"/>
    </row>
    <row r="55" spans="1:11" x14ac:dyDescent="0.2">
      <c r="A55" s="16" t="s">
        <v>488</v>
      </c>
      <c r="B55" s="16" t="s">
        <v>463</v>
      </c>
      <c r="C55" s="18" t="s">
        <v>464</v>
      </c>
      <c r="D55" s="18" t="s">
        <v>465</v>
      </c>
      <c r="E55" s="20" t="s">
        <v>559</v>
      </c>
      <c r="F55" s="18" t="s">
        <v>587</v>
      </c>
      <c r="G55" s="18" t="s">
        <v>588</v>
      </c>
      <c r="H55" s="16" t="s">
        <v>537</v>
      </c>
      <c r="I55" s="22"/>
      <c r="J55" s="22">
        <v>154.24</v>
      </c>
      <c r="K55" s="22"/>
    </row>
    <row r="56" spans="1:11" x14ac:dyDescent="0.2">
      <c r="A56" s="16" t="s">
        <v>488</v>
      </c>
      <c r="B56" s="16" t="s">
        <v>463</v>
      </c>
      <c r="C56" s="18" t="s">
        <v>464</v>
      </c>
      <c r="D56" s="18" t="s">
        <v>465</v>
      </c>
      <c r="E56" s="20" t="s">
        <v>599</v>
      </c>
      <c r="F56" s="18" t="s">
        <v>616</v>
      </c>
      <c r="G56" s="18" t="s">
        <v>617</v>
      </c>
      <c r="H56" s="16" t="s">
        <v>618</v>
      </c>
      <c r="I56" s="22"/>
      <c r="J56" s="22">
        <v>154.24</v>
      </c>
      <c r="K56" s="22"/>
    </row>
    <row r="57" spans="1:11" x14ac:dyDescent="0.2">
      <c r="A57" s="16" t="s">
        <v>488</v>
      </c>
      <c r="B57" s="16" t="s">
        <v>463</v>
      </c>
      <c r="C57" s="18" t="s">
        <v>464</v>
      </c>
      <c r="D57" s="18" t="s">
        <v>465</v>
      </c>
      <c r="E57" s="20" t="s">
        <v>641</v>
      </c>
      <c r="F57" s="18" t="s">
        <v>669</v>
      </c>
      <c r="G57" s="18" t="s">
        <v>670</v>
      </c>
      <c r="H57" s="16" t="s">
        <v>668</v>
      </c>
      <c r="I57" s="22"/>
      <c r="J57" s="22">
        <v>147.22999999999999</v>
      </c>
      <c r="K57" s="22"/>
    </row>
    <row r="58" spans="1:11" x14ac:dyDescent="0.2">
      <c r="A58" s="16" t="s">
        <v>488</v>
      </c>
      <c r="B58" s="16" t="s">
        <v>463</v>
      </c>
      <c r="C58" s="18" t="s">
        <v>464</v>
      </c>
      <c r="D58" s="18" t="s">
        <v>465</v>
      </c>
      <c r="E58" s="20" t="s">
        <v>684</v>
      </c>
      <c r="F58" s="18" t="s">
        <v>700</v>
      </c>
      <c r="G58" s="18" t="s">
        <v>701</v>
      </c>
      <c r="H58" s="16" t="s">
        <v>693</v>
      </c>
      <c r="I58" s="22"/>
      <c r="J58" s="22">
        <v>161.26</v>
      </c>
      <c r="K58" s="22"/>
    </row>
    <row r="59" spans="1:11" x14ac:dyDescent="0.2">
      <c r="A59" s="16" t="s">
        <v>488</v>
      </c>
      <c r="B59" s="16" t="s">
        <v>463</v>
      </c>
      <c r="C59" s="18" t="s">
        <v>464</v>
      </c>
      <c r="D59" s="18" t="s">
        <v>465</v>
      </c>
      <c r="E59" s="20" t="s">
        <v>725</v>
      </c>
      <c r="F59" s="18" t="s">
        <v>750</v>
      </c>
      <c r="G59" s="18" t="s">
        <v>751</v>
      </c>
      <c r="H59" s="16" t="s">
        <v>737</v>
      </c>
      <c r="I59" s="22"/>
      <c r="J59" s="22">
        <v>154.24</v>
      </c>
      <c r="K59" s="22"/>
    </row>
    <row r="60" spans="1:11" x14ac:dyDescent="0.2">
      <c r="A60" s="16" t="s">
        <v>488</v>
      </c>
      <c r="B60" s="16" t="s">
        <v>463</v>
      </c>
      <c r="C60" s="18" t="s">
        <v>464</v>
      </c>
      <c r="D60" s="18" t="s">
        <v>465</v>
      </c>
      <c r="E60" s="20" t="s">
        <v>768</v>
      </c>
      <c r="F60" s="18" t="s">
        <v>778</v>
      </c>
      <c r="G60" s="18" t="s">
        <v>779</v>
      </c>
      <c r="H60" s="16" t="s">
        <v>780</v>
      </c>
      <c r="I60" s="22"/>
      <c r="J60" s="22">
        <v>150.91</v>
      </c>
      <c r="K60" s="22"/>
    </row>
    <row r="61" spans="1:11" x14ac:dyDescent="0.2">
      <c r="A61" s="16" t="s">
        <v>488</v>
      </c>
      <c r="B61" s="16" t="s">
        <v>463</v>
      </c>
      <c r="C61" s="18" t="s">
        <v>464</v>
      </c>
      <c r="D61" s="18" t="s">
        <v>465</v>
      </c>
      <c r="E61" s="20" t="s">
        <v>810</v>
      </c>
      <c r="F61" s="18" t="s">
        <v>833</v>
      </c>
      <c r="G61" s="18" t="s">
        <v>834</v>
      </c>
      <c r="H61" s="16" t="s">
        <v>822</v>
      </c>
      <c r="I61" s="22"/>
      <c r="J61" s="22">
        <v>158.1</v>
      </c>
      <c r="K61" s="22"/>
    </row>
    <row r="62" spans="1:11" x14ac:dyDescent="0.2">
      <c r="A62" s="16" t="s">
        <v>488</v>
      </c>
      <c r="B62" s="16" t="s">
        <v>463</v>
      </c>
      <c r="C62" s="18" t="s">
        <v>464</v>
      </c>
      <c r="D62" s="18" t="s">
        <v>465</v>
      </c>
      <c r="E62" s="20" t="s">
        <v>852</v>
      </c>
      <c r="F62" s="18" t="s">
        <v>880</v>
      </c>
      <c r="G62" s="18" t="s">
        <v>881</v>
      </c>
      <c r="H62" s="16" t="s">
        <v>869</v>
      </c>
      <c r="I62" s="22"/>
      <c r="J62" s="22">
        <v>158.1</v>
      </c>
      <c r="K62" s="22"/>
    </row>
    <row r="63" spans="1:11" x14ac:dyDescent="0.2">
      <c r="A63" s="16" t="s">
        <v>488</v>
      </c>
      <c r="B63" s="16" t="s">
        <v>463</v>
      </c>
      <c r="C63" s="18" t="s">
        <v>464</v>
      </c>
      <c r="D63" s="18" t="s">
        <v>465</v>
      </c>
      <c r="E63" s="20" t="s">
        <v>903</v>
      </c>
      <c r="F63" s="18" t="s">
        <v>920</v>
      </c>
      <c r="G63" s="18" t="s">
        <v>921</v>
      </c>
      <c r="H63" s="16" t="s">
        <v>909</v>
      </c>
      <c r="I63" s="22"/>
      <c r="J63" s="22">
        <v>158.1</v>
      </c>
      <c r="K63" s="22"/>
    </row>
    <row r="64" spans="1:11" x14ac:dyDescent="0.2">
      <c r="A64" s="16" t="s">
        <v>488</v>
      </c>
      <c r="B64" s="16" t="s">
        <v>463</v>
      </c>
      <c r="C64" s="18" t="s">
        <v>464</v>
      </c>
      <c r="D64" s="18" t="s">
        <v>465</v>
      </c>
      <c r="E64" s="20" t="s">
        <v>945</v>
      </c>
      <c r="F64" s="18" t="s">
        <v>984</v>
      </c>
      <c r="G64" s="18" t="s">
        <v>985</v>
      </c>
      <c r="H64" s="16" t="s">
        <v>973</v>
      </c>
      <c r="I64" s="22"/>
      <c r="J64" s="28">
        <v>143.72999999999999</v>
      </c>
      <c r="K64" s="22"/>
    </row>
    <row r="65" spans="1:11" x14ac:dyDescent="0.2">
      <c r="A65" s="30" t="s">
        <v>38</v>
      </c>
      <c r="J65" s="31">
        <f>SUM(J53:J64)</f>
        <v>1848.6399999999999</v>
      </c>
      <c r="K65" s="22"/>
    </row>
    <row r="66" spans="1:11" ht="13.5" x14ac:dyDescent="0.2">
      <c r="K66" s="23"/>
    </row>
    <row r="67" spans="1:11" x14ac:dyDescent="0.2">
      <c r="K67" s="22"/>
    </row>
    <row r="68" spans="1:11" x14ac:dyDescent="0.2">
      <c r="K68" s="22"/>
    </row>
    <row r="69" spans="1:11" x14ac:dyDescent="0.2">
      <c r="A69" s="16" t="s">
        <v>494</v>
      </c>
      <c r="B69" s="16" t="s">
        <v>463</v>
      </c>
      <c r="C69" s="18" t="s">
        <v>464</v>
      </c>
      <c r="D69" s="18" t="s">
        <v>465</v>
      </c>
      <c r="E69" s="20" t="s">
        <v>474</v>
      </c>
      <c r="F69" s="18" t="s">
        <v>495</v>
      </c>
      <c r="G69" s="18" t="s">
        <v>496</v>
      </c>
      <c r="H69" s="16" t="s">
        <v>491</v>
      </c>
      <c r="I69" s="22">
        <v>605.02</v>
      </c>
      <c r="J69" s="22"/>
      <c r="K69" s="22"/>
    </row>
    <row r="70" spans="1:11" x14ac:dyDescent="0.2">
      <c r="A70" s="16" t="s">
        <v>494</v>
      </c>
      <c r="B70" s="16" t="s">
        <v>463</v>
      </c>
      <c r="C70" s="18" t="s">
        <v>464</v>
      </c>
      <c r="D70" s="18" t="s">
        <v>465</v>
      </c>
      <c r="E70" s="20" t="s">
        <v>520</v>
      </c>
      <c r="F70" s="18" t="s">
        <v>538</v>
      </c>
      <c r="G70" s="18" t="s">
        <v>539</v>
      </c>
      <c r="H70" s="16" t="s">
        <v>537</v>
      </c>
      <c r="I70" s="22">
        <v>552.41</v>
      </c>
      <c r="J70" s="22"/>
      <c r="K70" s="22"/>
    </row>
    <row r="71" spans="1:11" x14ac:dyDescent="0.2">
      <c r="A71" s="16" t="s">
        <v>494</v>
      </c>
      <c r="B71" s="16" t="s">
        <v>463</v>
      </c>
      <c r="C71" s="18" t="s">
        <v>464</v>
      </c>
      <c r="D71" s="18" t="s">
        <v>465</v>
      </c>
      <c r="E71" s="20" t="s">
        <v>559</v>
      </c>
      <c r="F71" s="18" t="s">
        <v>589</v>
      </c>
      <c r="G71" s="18" t="s">
        <v>590</v>
      </c>
      <c r="H71" s="16" t="s">
        <v>537</v>
      </c>
      <c r="I71" s="22">
        <v>578.72</v>
      </c>
      <c r="J71" s="22"/>
      <c r="K71" s="22"/>
    </row>
    <row r="72" spans="1:11" x14ac:dyDescent="0.2">
      <c r="A72" s="16" t="s">
        <v>494</v>
      </c>
      <c r="B72" s="16" t="s">
        <v>463</v>
      </c>
      <c r="C72" s="18" t="s">
        <v>464</v>
      </c>
      <c r="D72" s="18" t="s">
        <v>465</v>
      </c>
      <c r="E72" s="20" t="s">
        <v>599</v>
      </c>
      <c r="F72" s="18" t="s">
        <v>621</v>
      </c>
      <c r="G72" s="18" t="s">
        <v>622</v>
      </c>
      <c r="H72" s="16" t="s">
        <v>618</v>
      </c>
      <c r="I72" s="22">
        <v>578.72</v>
      </c>
      <c r="J72" s="22"/>
      <c r="K72" s="22"/>
    </row>
    <row r="73" spans="1:11" x14ac:dyDescent="0.2">
      <c r="A73" s="16" t="s">
        <v>494</v>
      </c>
      <c r="B73" s="16" t="s">
        <v>463</v>
      </c>
      <c r="C73" s="18" t="s">
        <v>464</v>
      </c>
      <c r="D73" s="18" t="s">
        <v>465</v>
      </c>
      <c r="E73" s="20" t="s">
        <v>641</v>
      </c>
      <c r="F73" s="18" t="s">
        <v>673</v>
      </c>
      <c r="G73" s="18" t="s">
        <v>674</v>
      </c>
      <c r="H73" s="16" t="s">
        <v>668</v>
      </c>
      <c r="I73" s="22">
        <v>552.41</v>
      </c>
      <c r="J73" s="22"/>
      <c r="K73" s="22"/>
    </row>
    <row r="74" spans="1:11" x14ac:dyDescent="0.2">
      <c r="A74" s="16" t="s">
        <v>494</v>
      </c>
      <c r="B74" s="16" t="s">
        <v>463</v>
      </c>
      <c r="C74" s="18" t="s">
        <v>464</v>
      </c>
      <c r="D74" s="18" t="s">
        <v>465</v>
      </c>
      <c r="E74" s="20" t="s">
        <v>684</v>
      </c>
      <c r="F74" s="18" t="s">
        <v>698</v>
      </c>
      <c r="G74" s="18" t="s">
        <v>699</v>
      </c>
      <c r="H74" s="16" t="s">
        <v>693</v>
      </c>
      <c r="I74" s="22">
        <v>605.02</v>
      </c>
      <c r="J74" s="22"/>
      <c r="K74" s="22"/>
    </row>
    <row r="75" spans="1:11" x14ac:dyDescent="0.2">
      <c r="A75" s="16" t="s">
        <v>494</v>
      </c>
      <c r="B75" s="16" t="s">
        <v>463</v>
      </c>
      <c r="C75" s="18" t="s">
        <v>464</v>
      </c>
      <c r="D75" s="18" t="s">
        <v>465</v>
      </c>
      <c r="E75" s="20" t="s">
        <v>725</v>
      </c>
      <c r="F75" s="18" t="s">
        <v>748</v>
      </c>
      <c r="G75" s="18" t="s">
        <v>749</v>
      </c>
      <c r="H75" s="16" t="s">
        <v>737</v>
      </c>
      <c r="I75" s="22">
        <v>578.72</v>
      </c>
      <c r="J75" s="22"/>
      <c r="K75" s="22"/>
    </row>
    <row r="76" spans="1:11" x14ac:dyDescent="0.2">
      <c r="A76" s="16" t="s">
        <v>494</v>
      </c>
      <c r="B76" s="16" t="s">
        <v>463</v>
      </c>
      <c r="C76" s="18" t="s">
        <v>464</v>
      </c>
      <c r="D76" s="18" t="s">
        <v>465</v>
      </c>
      <c r="E76" s="20" t="s">
        <v>768</v>
      </c>
      <c r="F76" s="18" t="s">
        <v>785</v>
      </c>
      <c r="G76" s="18" t="s">
        <v>786</v>
      </c>
      <c r="H76" s="16" t="s">
        <v>780</v>
      </c>
      <c r="I76" s="22">
        <v>566.22</v>
      </c>
      <c r="J76" s="22"/>
      <c r="K76" s="22"/>
    </row>
    <row r="77" spans="1:11" ht="13.5" x14ac:dyDescent="0.2">
      <c r="A77" s="16" t="s">
        <v>494</v>
      </c>
      <c r="B77" s="16" t="s">
        <v>463</v>
      </c>
      <c r="C77" s="18" t="s">
        <v>464</v>
      </c>
      <c r="D77" s="18" t="s">
        <v>465</v>
      </c>
      <c r="E77" s="20" t="s">
        <v>810</v>
      </c>
      <c r="F77" s="18" t="s">
        <v>820</v>
      </c>
      <c r="G77" s="18" t="s">
        <v>821</v>
      </c>
      <c r="H77" s="16" t="s">
        <v>822</v>
      </c>
      <c r="I77" s="22">
        <v>593.17999999999995</v>
      </c>
      <c r="J77" s="22"/>
      <c r="K77" s="23"/>
    </row>
    <row r="78" spans="1:11" x14ac:dyDescent="0.2">
      <c r="A78" s="16" t="s">
        <v>494</v>
      </c>
      <c r="B78" s="16" t="s">
        <v>463</v>
      </c>
      <c r="C78" s="18" t="s">
        <v>464</v>
      </c>
      <c r="D78" s="18" t="s">
        <v>465</v>
      </c>
      <c r="E78" s="20" t="s">
        <v>852</v>
      </c>
      <c r="F78" s="18" t="s">
        <v>872</v>
      </c>
      <c r="G78" s="18" t="s">
        <v>873</v>
      </c>
      <c r="H78" s="16" t="s">
        <v>869</v>
      </c>
      <c r="I78" s="22">
        <v>593.17999999999995</v>
      </c>
      <c r="J78" s="22"/>
      <c r="K78" s="22"/>
    </row>
    <row r="79" spans="1:11" x14ac:dyDescent="0.2">
      <c r="A79" s="16" t="s">
        <v>494</v>
      </c>
      <c r="B79" s="16" t="s">
        <v>463</v>
      </c>
      <c r="C79" s="18" t="s">
        <v>464</v>
      </c>
      <c r="D79" s="18" t="s">
        <v>465</v>
      </c>
      <c r="E79" s="20" t="s">
        <v>903</v>
      </c>
      <c r="F79" s="18" t="s">
        <v>912</v>
      </c>
      <c r="G79" s="18" t="s">
        <v>913</v>
      </c>
      <c r="H79" s="16" t="s">
        <v>909</v>
      </c>
      <c r="I79" s="22">
        <v>593.17999999999995</v>
      </c>
      <c r="J79" s="22"/>
      <c r="K79" s="22"/>
    </row>
    <row r="80" spans="1:11" x14ac:dyDescent="0.2">
      <c r="A80" s="16" t="s">
        <v>494</v>
      </c>
      <c r="B80" s="16" t="s">
        <v>463</v>
      </c>
      <c r="C80" s="18" t="s">
        <v>464</v>
      </c>
      <c r="D80" s="18" t="s">
        <v>465</v>
      </c>
      <c r="E80" s="20" t="s">
        <v>945</v>
      </c>
      <c r="F80" s="18" t="s">
        <v>976</v>
      </c>
      <c r="G80" s="18" t="s">
        <v>977</v>
      </c>
      <c r="H80" s="16" t="s">
        <v>973</v>
      </c>
      <c r="I80" s="28">
        <v>539.26</v>
      </c>
      <c r="J80" s="22"/>
      <c r="K80" s="22"/>
    </row>
    <row r="81" spans="1:11" x14ac:dyDescent="0.2">
      <c r="A81" s="30" t="s">
        <v>38</v>
      </c>
      <c r="B81" s="16"/>
      <c r="C81" s="18"/>
      <c r="D81" s="18"/>
      <c r="E81" s="20"/>
      <c r="F81" s="18"/>
      <c r="G81" s="18"/>
      <c r="H81" s="16"/>
      <c r="I81" s="25">
        <f>SUM(I69:I80)</f>
        <v>6936.0400000000009</v>
      </c>
      <c r="J81" s="22"/>
      <c r="K81" s="22"/>
    </row>
    <row r="82" spans="1:11" x14ac:dyDescent="0.2">
      <c r="A82" s="16"/>
      <c r="B82" s="16"/>
      <c r="C82" s="18"/>
      <c r="D82" s="18"/>
      <c r="E82" s="20"/>
      <c r="F82" s="18"/>
      <c r="G82" s="18"/>
      <c r="H82" s="16"/>
      <c r="I82" s="22"/>
      <c r="J82" s="22"/>
      <c r="K82" s="22"/>
    </row>
    <row r="83" spans="1:11" x14ac:dyDescent="0.2">
      <c r="A83" s="16"/>
      <c r="B83" s="16"/>
      <c r="C83" s="18"/>
      <c r="D83" s="18"/>
      <c r="E83" s="20"/>
      <c r="F83" s="18"/>
      <c r="G83" s="18"/>
      <c r="H83" s="16"/>
      <c r="I83" s="22"/>
      <c r="J83" s="22"/>
      <c r="K83" s="22"/>
    </row>
    <row r="84" spans="1:11" x14ac:dyDescent="0.2">
      <c r="A84" s="16" t="s">
        <v>48</v>
      </c>
      <c r="B84" s="16" t="s">
        <v>463</v>
      </c>
      <c r="C84" s="18" t="s">
        <v>464</v>
      </c>
      <c r="D84" s="18" t="s">
        <v>465</v>
      </c>
      <c r="E84" s="20" t="s">
        <v>474</v>
      </c>
      <c r="F84" s="18" t="s">
        <v>505</v>
      </c>
      <c r="G84" s="18" t="s">
        <v>506</v>
      </c>
      <c r="H84" s="16" t="s">
        <v>491</v>
      </c>
      <c r="I84" s="22"/>
      <c r="J84" s="22">
        <v>1425.33</v>
      </c>
      <c r="K84" s="22"/>
    </row>
    <row r="85" spans="1:11" x14ac:dyDescent="0.2">
      <c r="A85" s="16" t="s">
        <v>48</v>
      </c>
      <c r="B85" s="16" t="s">
        <v>463</v>
      </c>
      <c r="C85" s="18" t="s">
        <v>464</v>
      </c>
      <c r="D85" s="18" t="s">
        <v>465</v>
      </c>
      <c r="E85" s="20" t="s">
        <v>544</v>
      </c>
      <c r="F85" s="18" t="s">
        <v>552</v>
      </c>
      <c r="G85" s="18" t="s">
        <v>553</v>
      </c>
      <c r="H85" s="16" t="s">
        <v>549</v>
      </c>
      <c r="I85" s="22"/>
      <c r="J85" s="22">
        <v>1301.3900000000001</v>
      </c>
      <c r="K85" s="22"/>
    </row>
    <row r="86" spans="1:11" x14ac:dyDescent="0.2">
      <c r="A86" s="16" t="s">
        <v>48</v>
      </c>
      <c r="B86" s="16" t="s">
        <v>463</v>
      </c>
      <c r="C86" s="18" t="s">
        <v>464</v>
      </c>
      <c r="D86" s="18" t="s">
        <v>465</v>
      </c>
      <c r="E86" s="20" t="s">
        <v>559</v>
      </c>
      <c r="F86" s="18" t="s">
        <v>578</v>
      </c>
      <c r="G86" s="18" t="s">
        <v>579</v>
      </c>
      <c r="H86" s="16" t="s">
        <v>575</v>
      </c>
      <c r="I86" s="22"/>
      <c r="J86" s="22">
        <v>1363.36</v>
      </c>
      <c r="K86" s="22"/>
    </row>
    <row r="87" spans="1:11" x14ac:dyDescent="0.2">
      <c r="A87" s="16" t="s">
        <v>48</v>
      </c>
      <c r="B87" s="16" t="s">
        <v>463</v>
      </c>
      <c r="C87" s="18" t="s">
        <v>464</v>
      </c>
      <c r="D87" s="18" t="s">
        <v>465</v>
      </c>
      <c r="E87" s="20" t="s">
        <v>625</v>
      </c>
      <c r="F87" s="18" t="s">
        <v>639</v>
      </c>
      <c r="G87" s="18" t="s">
        <v>640</v>
      </c>
      <c r="H87" s="16" t="s">
        <v>630</v>
      </c>
      <c r="I87" s="22"/>
      <c r="J87" s="22">
        <v>1363.36</v>
      </c>
      <c r="K87" s="22"/>
    </row>
    <row r="88" spans="1:11" x14ac:dyDescent="0.2">
      <c r="A88" s="16" t="s">
        <v>48</v>
      </c>
      <c r="B88" s="16" t="s">
        <v>463</v>
      </c>
      <c r="C88" s="18" t="s">
        <v>464</v>
      </c>
      <c r="D88" s="18" t="s">
        <v>465</v>
      </c>
      <c r="E88" s="20" t="s">
        <v>641</v>
      </c>
      <c r="F88" s="18" t="s">
        <v>659</v>
      </c>
      <c r="G88" s="18" t="s">
        <v>660</v>
      </c>
      <c r="H88" s="16" t="s">
        <v>650</v>
      </c>
      <c r="I88" s="22"/>
      <c r="J88" s="22">
        <v>1301.3900000000001</v>
      </c>
      <c r="K88" s="22"/>
    </row>
    <row r="89" spans="1:11" x14ac:dyDescent="0.2">
      <c r="A89" s="16" t="s">
        <v>48</v>
      </c>
      <c r="B89" s="16" t="s">
        <v>463</v>
      </c>
      <c r="C89" s="18" t="s">
        <v>464</v>
      </c>
      <c r="D89" s="18" t="s">
        <v>465</v>
      </c>
      <c r="E89" s="20" t="s">
        <v>709</v>
      </c>
      <c r="F89" s="18" t="s">
        <v>715</v>
      </c>
      <c r="G89" s="18" t="s">
        <v>716</v>
      </c>
      <c r="H89" s="16" t="s">
        <v>714</v>
      </c>
      <c r="I89" s="22"/>
      <c r="J89" s="22">
        <v>1425.33</v>
      </c>
      <c r="K89" s="22"/>
    </row>
    <row r="90" spans="1:11" x14ac:dyDescent="0.2">
      <c r="A90" s="16" t="s">
        <v>48</v>
      </c>
      <c r="B90" s="16" t="s">
        <v>463</v>
      </c>
      <c r="C90" s="18" t="s">
        <v>464</v>
      </c>
      <c r="D90" s="18" t="s">
        <v>465</v>
      </c>
      <c r="E90" s="20" t="s">
        <v>725</v>
      </c>
      <c r="F90" s="18" t="s">
        <v>740</v>
      </c>
      <c r="G90" s="18" t="s">
        <v>741</v>
      </c>
      <c r="H90" s="16" t="s">
        <v>737</v>
      </c>
      <c r="I90" s="22"/>
      <c r="J90" s="22">
        <v>1363.36</v>
      </c>
      <c r="K90" s="22"/>
    </row>
    <row r="91" spans="1:11" x14ac:dyDescent="0.2">
      <c r="A91" s="16" t="s">
        <v>48</v>
      </c>
      <c r="B91" s="16" t="s">
        <v>463</v>
      </c>
      <c r="C91" s="18" t="s">
        <v>464</v>
      </c>
      <c r="D91" s="18" t="s">
        <v>465</v>
      </c>
      <c r="E91" s="20" t="s">
        <v>768</v>
      </c>
      <c r="F91" s="18" t="s">
        <v>787</v>
      </c>
      <c r="G91" s="18" t="s">
        <v>788</v>
      </c>
      <c r="H91" s="16" t="s">
        <v>780</v>
      </c>
      <c r="I91" s="22"/>
      <c r="J91" s="22">
        <v>1333.93</v>
      </c>
      <c r="K91" s="22"/>
    </row>
    <row r="92" spans="1:11" x14ac:dyDescent="0.2">
      <c r="A92" s="16" t="s">
        <v>48</v>
      </c>
      <c r="B92" s="16" t="s">
        <v>463</v>
      </c>
      <c r="C92" s="18" t="s">
        <v>464</v>
      </c>
      <c r="D92" s="18" t="s">
        <v>465</v>
      </c>
      <c r="E92" s="20" t="s">
        <v>810</v>
      </c>
      <c r="F92" s="18" t="s">
        <v>823</v>
      </c>
      <c r="G92" s="18" t="s">
        <v>824</v>
      </c>
      <c r="H92" s="16" t="s">
        <v>822</v>
      </c>
      <c r="I92" s="22"/>
      <c r="J92" s="22">
        <v>1397.46</v>
      </c>
      <c r="K92" s="22"/>
    </row>
    <row r="93" spans="1:11" x14ac:dyDescent="0.2">
      <c r="A93" s="16" t="s">
        <v>48</v>
      </c>
      <c r="B93" s="16" t="s">
        <v>463</v>
      </c>
      <c r="C93" s="18" t="s">
        <v>464</v>
      </c>
      <c r="D93" s="18" t="s">
        <v>465</v>
      </c>
      <c r="E93" s="20" t="s">
        <v>852</v>
      </c>
      <c r="F93" s="18" t="s">
        <v>874</v>
      </c>
      <c r="G93" s="18" t="s">
        <v>875</v>
      </c>
      <c r="H93" s="16" t="s">
        <v>869</v>
      </c>
      <c r="I93" s="22"/>
      <c r="J93" s="22">
        <v>1397.46</v>
      </c>
      <c r="K93" s="22"/>
    </row>
    <row r="94" spans="1:11" x14ac:dyDescent="0.2">
      <c r="A94" s="16" t="s">
        <v>48</v>
      </c>
      <c r="B94" s="16" t="s">
        <v>463</v>
      </c>
      <c r="C94" s="18" t="s">
        <v>464</v>
      </c>
      <c r="D94" s="18" t="s">
        <v>465</v>
      </c>
      <c r="E94" s="20" t="s">
        <v>903</v>
      </c>
      <c r="F94" s="18" t="s">
        <v>914</v>
      </c>
      <c r="G94" s="18" t="s">
        <v>915</v>
      </c>
      <c r="H94" s="16" t="s">
        <v>909</v>
      </c>
      <c r="I94" s="22"/>
      <c r="J94" s="22">
        <v>1397.46</v>
      </c>
      <c r="K94" s="22"/>
    </row>
    <row r="95" spans="1:11" x14ac:dyDescent="0.2">
      <c r="A95" s="16" t="s">
        <v>48</v>
      </c>
      <c r="B95" s="16" t="s">
        <v>463</v>
      </c>
      <c r="C95" s="18" t="s">
        <v>464</v>
      </c>
      <c r="D95" s="18" t="s">
        <v>465</v>
      </c>
      <c r="E95" s="20" t="s">
        <v>945</v>
      </c>
      <c r="F95" s="18" t="s">
        <v>978</v>
      </c>
      <c r="G95" s="18" t="s">
        <v>979</v>
      </c>
      <c r="H95" s="16" t="s">
        <v>973</v>
      </c>
      <c r="I95" s="22"/>
      <c r="J95" s="28">
        <v>1270.4000000000001</v>
      </c>
      <c r="K95" s="22"/>
    </row>
    <row r="96" spans="1:11" x14ac:dyDescent="0.2">
      <c r="A96" s="30" t="s">
        <v>38</v>
      </c>
      <c r="B96" s="16"/>
      <c r="C96" s="18"/>
      <c r="D96" s="18"/>
      <c r="E96" s="20"/>
      <c r="F96" s="18"/>
      <c r="G96" s="18"/>
      <c r="H96" s="16"/>
      <c r="I96" s="22"/>
      <c r="J96" s="32">
        <f>SUM(J84:J95)</f>
        <v>16340.229999999998</v>
      </c>
      <c r="K96" s="22"/>
    </row>
    <row r="97" spans="1:11" x14ac:dyDescent="0.2">
      <c r="A97" s="16"/>
      <c r="B97" s="16"/>
      <c r="C97" s="18"/>
      <c r="D97" s="18"/>
      <c r="E97" s="20"/>
      <c r="F97" s="18"/>
      <c r="G97" s="18"/>
      <c r="H97" s="16"/>
      <c r="I97" s="22"/>
      <c r="J97" s="22"/>
      <c r="K97" s="22"/>
    </row>
    <row r="98" spans="1:11" x14ac:dyDescent="0.2">
      <c r="A98" s="16"/>
      <c r="B98" s="16"/>
      <c r="C98" s="18"/>
      <c r="D98" s="18"/>
      <c r="E98" s="20"/>
      <c r="F98" s="18"/>
      <c r="G98" s="18"/>
      <c r="H98" s="16"/>
      <c r="I98" s="22"/>
      <c r="J98" s="22"/>
      <c r="K98" s="22"/>
    </row>
    <row r="99" spans="1:11" x14ac:dyDescent="0.2">
      <c r="J99" s="22"/>
      <c r="K99" s="22"/>
    </row>
    <row r="100" spans="1:11" x14ac:dyDescent="0.2">
      <c r="A100" s="16" t="s">
        <v>485</v>
      </c>
      <c r="B100" s="16" t="s">
        <v>463</v>
      </c>
      <c r="C100" s="18" t="s">
        <v>464</v>
      </c>
      <c r="D100" s="18" t="s">
        <v>465</v>
      </c>
      <c r="E100" s="20" t="s">
        <v>474</v>
      </c>
      <c r="F100" s="18" t="s">
        <v>486</v>
      </c>
      <c r="G100" s="18" t="s">
        <v>487</v>
      </c>
      <c r="H100" s="16" t="s">
        <v>484</v>
      </c>
      <c r="I100" s="22">
        <v>587.04</v>
      </c>
      <c r="J100" s="22"/>
      <c r="K100" s="22"/>
    </row>
    <row r="101" spans="1:11" x14ac:dyDescent="0.2">
      <c r="A101" s="16" t="s">
        <v>485</v>
      </c>
      <c r="B101" s="16" t="s">
        <v>463</v>
      </c>
      <c r="C101" s="18" t="s">
        <v>464</v>
      </c>
      <c r="D101" s="18" t="s">
        <v>465</v>
      </c>
      <c r="E101" s="20" t="s">
        <v>520</v>
      </c>
      <c r="F101" s="18" t="s">
        <v>532</v>
      </c>
      <c r="G101" s="18" t="s">
        <v>533</v>
      </c>
      <c r="H101" s="16" t="s">
        <v>534</v>
      </c>
      <c r="I101" s="22">
        <v>536</v>
      </c>
      <c r="J101" s="22"/>
      <c r="K101" s="22"/>
    </row>
    <row r="102" spans="1:11" x14ac:dyDescent="0.2">
      <c r="A102" s="16" t="s">
        <v>485</v>
      </c>
      <c r="B102" s="16" t="s">
        <v>463</v>
      </c>
      <c r="C102" s="18" t="s">
        <v>464</v>
      </c>
      <c r="D102" s="18" t="s">
        <v>465</v>
      </c>
      <c r="E102" s="20" t="s">
        <v>559</v>
      </c>
      <c r="F102" s="18" t="s">
        <v>571</v>
      </c>
      <c r="G102" s="18" t="s">
        <v>572</v>
      </c>
      <c r="H102" s="16" t="s">
        <v>568</v>
      </c>
      <c r="I102" s="22">
        <v>561.52</v>
      </c>
      <c r="J102" s="22"/>
      <c r="K102" s="22"/>
    </row>
    <row r="103" spans="1:11" x14ac:dyDescent="0.2">
      <c r="A103" s="16" t="s">
        <v>485</v>
      </c>
      <c r="B103" s="16" t="s">
        <v>463</v>
      </c>
      <c r="C103" s="18" t="s">
        <v>464</v>
      </c>
      <c r="D103" s="18" t="s">
        <v>465</v>
      </c>
      <c r="E103" s="20" t="s">
        <v>599</v>
      </c>
      <c r="F103" s="18" t="s">
        <v>613</v>
      </c>
      <c r="G103" s="18" t="s">
        <v>614</v>
      </c>
      <c r="H103" s="16" t="s">
        <v>615</v>
      </c>
      <c r="I103" s="22">
        <v>561.52</v>
      </c>
      <c r="J103" s="22"/>
      <c r="K103" s="22"/>
    </row>
    <row r="104" spans="1:11" x14ac:dyDescent="0.2">
      <c r="A104" s="16" t="s">
        <v>485</v>
      </c>
      <c r="B104" s="16" t="s">
        <v>463</v>
      </c>
      <c r="C104" s="18" t="s">
        <v>464</v>
      </c>
      <c r="D104" s="18" t="s">
        <v>465</v>
      </c>
      <c r="E104" s="20" t="s">
        <v>641</v>
      </c>
      <c r="F104" s="18" t="s">
        <v>657</v>
      </c>
      <c r="G104" s="18" t="s">
        <v>658</v>
      </c>
      <c r="H104" s="16" t="s">
        <v>650</v>
      </c>
      <c r="I104" s="22">
        <v>536</v>
      </c>
      <c r="J104" s="22"/>
      <c r="K104" s="22"/>
    </row>
    <row r="105" spans="1:11" x14ac:dyDescent="0.2">
      <c r="A105" s="16" t="s">
        <v>485</v>
      </c>
      <c r="B105" s="16" t="s">
        <v>463</v>
      </c>
      <c r="C105" s="18" t="s">
        <v>464</v>
      </c>
      <c r="D105" s="18" t="s">
        <v>465</v>
      </c>
      <c r="E105" s="20" t="s">
        <v>684</v>
      </c>
      <c r="F105" s="18" t="s">
        <v>694</v>
      </c>
      <c r="G105" s="18" t="s">
        <v>695</v>
      </c>
      <c r="H105" s="16" t="s">
        <v>693</v>
      </c>
      <c r="I105" s="22">
        <v>587.04</v>
      </c>
      <c r="J105" s="22"/>
      <c r="K105" s="22"/>
    </row>
    <row r="106" spans="1:11" ht="13.5" x14ac:dyDescent="0.2">
      <c r="A106" s="16" t="s">
        <v>485</v>
      </c>
      <c r="B106" s="16" t="s">
        <v>463</v>
      </c>
      <c r="C106" s="18" t="s">
        <v>464</v>
      </c>
      <c r="D106" s="18" t="s">
        <v>465</v>
      </c>
      <c r="E106" s="20" t="s">
        <v>725</v>
      </c>
      <c r="F106" s="18" t="s">
        <v>735</v>
      </c>
      <c r="G106" s="18" t="s">
        <v>736</v>
      </c>
      <c r="H106" s="16" t="s">
        <v>737</v>
      </c>
      <c r="I106" s="22">
        <v>561.52</v>
      </c>
      <c r="J106" s="22"/>
      <c r="K106" s="23"/>
    </row>
    <row r="107" spans="1:11" x14ac:dyDescent="0.2">
      <c r="A107" s="16" t="s">
        <v>485</v>
      </c>
      <c r="B107" s="16" t="s">
        <v>463</v>
      </c>
      <c r="C107" s="18" t="s">
        <v>464</v>
      </c>
      <c r="D107" s="18" t="s">
        <v>465</v>
      </c>
      <c r="E107" s="20" t="s">
        <v>768</v>
      </c>
      <c r="F107" s="18" t="s">
        <v>789</v>
      </c>
      <c r="G107" s="18" t="s">
        <v>790</v>
      </c>
      <c r="H107" s="16" t="s">
        <v>780</v>
      </c>
      <c r="I107" s="22">
        <v>549.4</v>
      </c>
      <c r="J107" s="22"/>
      <c r="K107" s="22"/>
    </row>
    <row r="108" spans="1:11" x14ac:dyDescent="0.2">
      <c r="A108" s="16" t="s">
        <v>485</v>
      </c>
      <c r="B108" s="16" t="s">
        <v>463</v>
      </c>
      <c r="C108" s="18" t="s">
        <v>464</v>
      </c>
      <c r="D108" s="18" t="s">
        <v>465</v>
      </c>
      <c r="E108" s="20" t="s">
        <v>810</v>
      </c>
      <c r="F108" s="18" t="s">
        <v>825</v>
      </c>
      <c r="G108" s="18" t="s">
        <v>826</v>
      </c>
      <c r="H108" s="16" t="s">
        <v>822</v>
      </c>
      <c r="I108" s="22">
        <v>575.55999999999995</v>
      </c>
      <c r="J108" s="22"/>
      <c r="K108" s="22"/>
    </row>
    <row r="109" spans="1:11" x14ac:dyDescent="0.2">
      <c r="A109" s="16" t="s">
        <v>485</v>
      </c>
      <c r="B109" s="16" t="s">
        <v>463</v>
      </c>
      <c r="C109" s="18" t="s">
        <v>464</v>
      </c>
      <c r="D109" s="18" t="s">
        <v>465</v>
      </c>
      <c r="E109" s="20" t="s">
        <v>852</v>
      </c>
      <c r="F109" s="18" t="s">
        <v>867</v>
      </c>
      <c r="G109" s="18" t="s">
        <v>868</v>
      </c>
      <c r="H109" s="16" t="s">
        <v>869</v>
      </c>
      <c r="I109" s="22">
        <v>575.55999999999995</v>
      </c>
      <c r="J109" s="22"/>
      <c r="K109" s="22"/>
    </row>
    <row r="110" spans="1:11" x14ac:dyDescent="0.2">
      <c r="A110" s="16" t="s">
        <v>485</v>
      </c>
      <c r="B110" s="16" t="s">
        <v>463</v>
      </c>
      <c r="C110" s="18" t="s">
        <v>464</v>
      </c>
      <c r="D110" s="18" t="s">
        <v>465</v>
      </c>
      <c r="E110" s="20" t="s">
        <v>903</v>
      </c>
      <c r="F110" s="18" t="s">
        <v>907</v>
      </c>
      <c r="G110" s="18" t="s">
        <v>908</v>
      </c>
      <c r="H110" s="16" t="s">
        <v>909</v>
      </c>
      <c r="I110" s="22">
        <v>575.55999999999995</v>
      </c>
      <c r="J110" s="22"/>
      <c r="K110" s="22"/>
    </row>
    <row r="111" spans="1:11" x14ac:dyDescent="0.2">
      <c r="A111" s="16" t="s">
        <v>485</v>
      </c>
      <c r="B111" s="16" t="s">
        <v>463</v>
      </c>
      <c r="C111" s="18" t="s">
        <v>464</v>
      </c>
      <c r="D111" s="18" t="s">
        <v>465</v>
      </c>
      <c r="E111" s="20" t="s">
        <v>945</v>
      </c>
      <c r="F111" s="18" t="s">
        <v>971</v>
      </c>
      <c r="G111" s="18" t="s">
        <v>972</v>
      </c>
      <c r="H111" s="16" t="s">
        <v>973</v>
      </c>
      <c r="I111" s="28">
        <v>523.24</v>
      </c>
      <c r="J111" s="22"/>
      <c r="K111" s="22"/>
    </row>
    <row r="112" spans="1:11" x14ac:dyDescent="0.2">
      <c r="A112" s="30" t="s">
        <v>38</v>
      </c>
      <c r="B112" s="16"/>
      <c r="C112" s="18"/>
      <c r="D112" s="18"/>
      <c r="E112" s="20"/>
      <c r="F112" s="18"/>
      <c r="G112" s="18"/>
      <c r="H112" s="16"/>
      <c r="I112" s="25">
        <f>SUM(I100:I111)</f>
        <v>6729.9599999999991</v>
      </c>
      <c r="J112" s="22"/>
      <c r="K112" s="22"/>
    </row>
    <row r="113" spans="1:11" x14ac:dyDescent="0.2">
      <c r="A113" s="16"/>
      <c r="B113" s="16"/>
      <c r="C113" s="18"/>
      <c r="D113" s="18"/>
      <c r="E113" s="20"/>
      <c r="F113" s="18"/>
      <c r="G113" s="18"/>
      <c r="H113" s="16"/>
      <c r="I113" s="22"/>
      <c r="J113" s="22"/>
      <c r="K113" s="22"/>
    </row>
    <row r="114" spans="1:11" x14ac:dyDescent="0.2">
      <c r="A114" s="16"/>
      <c r="B114" s="16"/>
      <c r="C114" s="18"/>
      <c r="D114" s="18"/>
      <c r="E114" s="20"/>
      <c r="F114" s="18"/>
      <c r="G114" s="18"/>
      <c r="H114" s="16"/>
      <c r="I114" s="22"/>
      <c r="J114" s="22"/>
      <c r="K114" s="22"/>
    </row>
    <row r="115" spans="1:11" x14ac:dyDescent="0.2">
      <c r="A115" s="16"/>
      <c r="B115" s="16"/>
      <c r="C115" s="18"/>
      <c r="D115" s="18"/>
      <c r="E115" s="20"/>
      <c r="F115" s="18"/>
      <c r="G115" s="18"/>
      <c r="H115" s="16"/>
      <c r="I115" s="22"/>
      <c r="J115" s="22"/>
      <c r="K115" s="22"/>
    </row>
    <row r="116" spans="1:11" x14ac:dyDescent="0.2">
      <c r="A116" s="16" t="s">
        <v>481</v>
      </c>
      <c r="B116" s="16" t="s">
        <v>463</v>
      </c>
      <c r="C116" s="18" t="s">
        <v>464</v>
      </c>
      <c r="D116" s="18" t="s">
        <v>465</v>
      </c>
      <c r="E116" s="20" t="s">
        <v>474</v>
      </c>
      <c r="F116" s="18" t="s">
        <v>482</v>
      </c>
      <c r="G116" s="18" t="s">
        <v>483</v>
      </c>
      <c r="H116" s="16" t="s">
        <v>484</v>
      </c>
      <c r="I116" s="22">
        <v>395.01</v>
      </c>
      <c r="J116" s="22"/>
      <c r="K116" s="22"/>
    </row>
    <row r="117" spans="1:11" x14ac:dyDescent="0.2">
      <c r="A117" s="16" t="s">
        <v>481</v>
      </c>
      <c r="B117" s="16" t="s">
        <v>463</v>
      </c>
      <c r="C117" s="18" t="s">
        <v>464</v>
      </c>
      <c r="D117" s="18" t="s">
        <v>465</v>
      </c>
      <c r="E117" s="20" t="s">
        <v>520</v>
      </c>
      <c r="F117" s="18" t="s">
        <v>530</v>
      </c>
      <c r="G117" s="18" t="s">
        <v>531</v>
      </c>
      <c r="H117" s="16" t="s">
        <v>529</v>
      </c>
      <c r="I117" s="22">
        <v>535.6</v>
      </c>
      <c r="J117" s="22"/>
      <c r="K117" s="22"/>
    </row>
    <row r="118" spans="1:11" x14ac:dyDescent="0.2">
      <c r="A118" s="16" t="s">
        <v>481</v>
      </c>
      <c r="B118" s="16" t="s">
        <v>463</v>
      </c>
      <c r="C118" s="18" t="s">
        <v>464</v>
      </c>
      <c r="D118" s="18" t="s">
        <v>465</v>
      </c>
      <c r="E118" s="20" t="s">
        <v>559</v>
      </c>
      <c r="F118" s="18" t="s">
        <v>569</v>
      </c>
      <c r="G118" s="18" t="s">
        <v>570</v>
      </c>
      <c r="H118" s="16" t="s">
        <v>568</v>
      </c>
      <c r="I118" s="22">
        <v>468.65</v>
      </c>
      <c r="J118" s="22"/>
      <c r="K118" s="22"/>
    </row>
    <row r="119" spans="1:11" x14ac:dyDescent="0.2">
      <c r="A119" s="16" t="s">
        <v>481</v>
      </c>
      <c r="B119" s="16" t="s">
        <v>463</v>
      </c>
      <c r="C119" s="18" t="s">
        <v>464</v>
      </c>
      <c r="D119" s="18" t="s">
        <v>465</v>
      </c>
      <c r="E119" s="20" t="s">
        <v>599</v>
      </c>
      <c r="F119" s="18" t="s">
        <v>609</v>
      </c>
      <c r="G119" s="18" t="s">
        <v>610</v>
      </c>
      <c r="H119" s="16" t="s">
        <v>608</v>
      </c>
      <c r="I119" s="22">
        <v>241.02</v>
      </c>
      <c r="J119" s="22"/>
      <c r="K119" s="22"/>
    </row>
    <row r="120" spans="1:11" x14ac:dyDescent="0.2">
      <c r="A120" s="16" t="s">
        <v>481</v>
      </c>
      <c r="B120" s="16" t="s">
        <v>463</v>
      </c>
      <c r="C120" s="18" t="s">
        <v>464</v>
      </c>
      <c r="D120" s="18" t="s">
        <v>465</v>
      </c>
      <c r="E120" s="20" t="s">
        <v>641</v>
      </c>
      <c r="F120" s="18" t="s">
        <v>675</v>
      </c>
      <c r="G120" s="18" t="s">
        <v>676</v>
      </c>
      <c r="H120" s="16" t="s">
        <v>677</v>
      </c>
      <c r="I120" s="22">
        <v>535.6</v>
      </c>
      <c r="J120" s="22"/>
      <c r="K120" s="22"/>
    </row>
    <row r="121" spans="1:11" ht="13.5" x14ac:dyDescent="0.2">
      <c r="A121" s="16" t="s">
        <v>481</v>
      </c>
      <c r="B121" s="16" t="s">
        <v>463</v>
      </c>
      <c r="C121" s="18" t="s">
        <v>464</v>
      </c>
      <c r="D121" s="18" t="s">
        <v>465</v>
      </c>
      <c r="E121" s="20" t="s">
        <v>684</v>
      </c>
      <c r="F121" s="18" t="s">
        <v>704</v>
      </c>
      <c r="G121" s="18" t="s">
        <v>705</v>
      </c>
      <c r="H121" s="16" t="s">
        <v>706</v>
      </c>
      <c r="I121" s="22">
        <v>482.04</v>
      </c>
      <c r="J121" s="22"/>
      <c r="K121" s="23"/>
    </row>
    <row r="122" spans="1:11" x14ac:dyDescent="0.2">
      <c r="A122" s="16" t="s">
        <v>481</v>
      </c>
      <c r="B122" s="16" t="s">
        <v>463</v>
      </c>
      <c r="C122" s="18" t="s">
        <v>464</v>
      </c>
      <c r="D122" s="18" t="s">
        <v>465</v>
      </c>
      <c r="E122" s="20" t="s">
        <v>725</v>
      </c>
      <c r="F122" s="18" t="s">
        <v>732</v>
      </c>
      <c r="G122" s="18" t="s">
        <v>733</v>
      </c>
      <c r="H122" s="16" t="s">
        <v>734</v>
      </c>
      <c r="I122" s="22">
        <v>542.29999999999995</v>
      </c>
      <c r="J122" s="22"/>
      <c r="K122" s="22"/>
    </row>
    <row r="123" spans="1:11" x14ac:dyDescent="0.2">
      <c r="A123" s="16" t="s">
        <v>481</v>
      </c>
      <c r="B123" s="16" t="s">
        <v>463</v>
      </c>
      <c r="C123" s="18" t="s">
        <v>464</v>
      </c>
      <c r="D123" s="18" t="s">
        <v>465</v>
      </c>
      <c r="E123" s="20" t="s">
        <v>768</v>
      </c>
      <c r="F123" s="18" t="s">
        <v>775</v>
      </c>
      <c r="G123" s="18" t="s">
        <v>776</v>
      </c>
      <c r="H123" s="16" t="s">
        <v>777</v>
      </c>
      <c r="I123" s="22">
        <v>576.44000000000005</v>
      </c>
      <c r="J123" s="22"/>
      <c r="K123" s="22"/>
    </row>
    <row r="124" spans="1:11" x14ac:dyDescent="0.2">
      <c r="A124" s="16" t="s">
        <v>481</v>
      </c>
      <c r="B124" s="16" t="s">
        <v>463</v>
      </c>
      <c r="C124" s="18" t="s">
        <v>464</v>
      </c>
      <c r="D124" s="18" t="s">
        <v>465</v>
      </c>
      <c r="E124" s="20" t="s">
        <v>810</v>
      </c>
      <c r="F124" s="18" t="s">
        <v>817</v>
      </c>
      <c r="G124" s="18" t="s">
        <v>818</v>
      </c>
      <c r="H124" s="16" t="s">
        <v>819</v>
      </c>
      <c r="I124" s="22">
        <v>603.89</v>
      </c>
      <c r="J124" s="22"/>
      <c r="K124" s="22"/>
    </row>
    <row r="125" spans="1:11" x14ac:dyDescent="0.2">
      <c r="A125" s="16" t="s">
        <v>481</v>
      </c>
      <c r="B125" s="16" t="s">
        <v>463</v>
      </c>
      <c r="C125" s="18" t="s">
        <v>464</v>
      </c>
      <c r="D125" s="18" t="s">
        <v>465</v>
      </c>
      <c r="E125" s="20" t="s">
        <v>852</v>
      </c>
      <c r="F125" s="18" t="s">
        <v>864</v>
      </c>
      <c r="G125" s="18" t="s">
        <v>865</v>
      </c>
      <c r="H125" s="16" t="s">
        <v>866</v>
      </c>
      <c r="I125" s="22">
        <v>603.89</v>
      </c>
      <c r="J125" s="22"/>
      <c r="K125" s="22"/>
    </row>
    <row r="126" spans="1:11" x14ac:dyDescent="0.2">
      <c r="A126" s="16" t="s">
        <v>481</v>
      </c>
      <c r="B126" s="16" t="s">
        <v>463</v>
      </c>
      <c r="C126" s="18" t="s">
        <v>464</v>
      </c>
      <c r="D126" s="18" t="s">
        <v>465</v>
      </c>
      <c r="E126" s="20" t="s">
        <v>903</v>
      </c>
      <c r="F126" s="18" t="s">
        <v>904</v>
      </c>
      <c r="G126" s="18" t="s">
        <v>905</v>
      </c>
      <c r="H126" s="16" t="s">
        <v>906</v>
      </c>
      <c r="I126" s="22">
        <v>603.89</v>
      </c>
      <c r="J126" s="22"/>
      <c r="K126" s="22"/>
    </row>
    <row r="127" spans="1:11" x14ac:dyDescent="0.2">
      <c r="A127" s="16" t="s">
        <v>481</v>
      </c>
      <c r="B127" s="16" t="s">
        <v>463</v>
      </c>
      <c r="C127" s="18" t="s">
        <v>464</v>
      </c>
      <c r="D127" s="18" t="s">
        <v>465</v>
      </c>
      <c r="E127" s="20" t="s">
        <v>945</v>
      </c>
      <c r="F127" s="18" t="s">
        <v>968</v>
      </c>
      <c r="G127" s="18" t="s">
        <v>969</v>
      </c>
      <c r="H127" s="16" t="s">
        <v>970</v>
      </c>
      <c r="I127" s="28">
        <v>548.99</v>
      </c>
      <c r="J127" s="22"/>
      <c r="K127" s="22"/>
    </row>
    <row r="128" spans="1:11" x14ac:dyDescent="0.2">
      <c r="A128" s="30" t="s">
        <v>38</v>
      </c>
      <c r="B128" s="16"/>
      <c r="C128" s="18"/>
      <c r="D128" s="18"/>
      <c r="E128" s="20"/>
      <c r="F128" s="18"/>
      <c r="G128" s="18"/>
      <c r="H128" s="16"/>
      <c r="I128" s="25">
        <f>SUM(I116:I127)</f>
        <v>6137.3200000000006</v>
      </c>
      <c r="J128" s="22"/>
      <c r="K128" s="22"/>
    </row>
    <row r="129" spans="1:11" x14ac:dyDescent="0.2">
      <c r="A129" s="16"/>
      <c r="B129" s="16"/>
      <c r="C129" s="18"/>
      <c r="D129" s="18"/>
      <c r="E129" s="20"/>
      <c r="F129" s="18"/>
      <c r="G129" s="18"/>
      <c r="H129" s="16"/>
      <c r="I129" s="22"/>
      <c r="J129" s="22"/>
      <c r="K129" s="22"/>
    </row>
    <row r="130" spans="1:11" x14ac:dyDescent="0.2">
      <c r="A130" s="16"/>
      <c r="B130" s="16"/>
      <c r="C130" s="18"/>
      <c r="D130" s="18"/>
      <c r="E130" s="20"/>
      <c r="F130" s="18"/>
      <c r="G130" s="18"/>
      <c r="H130" s="16"/>
      <c r="I130" s="22"/>
      <c r="J130" s="22"/>
      <c r="K130" s="22"/>
    </row>
    <row r="131" spans="1:11" x14ac:dyDescent="0.2">
      <c r="A131" s="16"/>
      <c r="B131" s="16"/>
      <c r="C131" s="18"/>
      <c r="D131" s="18"/>
      <c r="E131" s="20"/>
      <c r="F131" s="18"/>
      <c r="G131" s="18"/>
      <c r="H131" s="16"/>
      <c r="I131" s="22"/>
      <c r="J131" s="22"/>
      <c r="K131" s="22"/>
    </row>
    <row r="132" spans="1:11" x14ac:dyDescent="0.2">
      <c r="A132" s="16" t="s">
        <v>179</v>
      </c>
      <c r="B132" s="16" t="s">
        <v>463</v>
      </c>
      <c r="C132" s="18" t="s">
        <v>464</v>
      </c>
      <c r="D132" s="18" t="s">
        <v>465</v>
      </c>
      <c r="E132" s="20" t="s">
        <v>599</v>
      </c>
      <c r="F132" s="18" t="s">
        <v>606</v>
      </c>
      <c r="G132" s="18" t="s">
        <v>607</v>
      </c>
      <c r="H132" s="16" t="s">
        <v>608</v>
      </c>
      <c r="I132" s="22">
        <v>494.51</v>
      </c>
      <c r="J132" s="22"/>
      <c r="K132" s="22"/>
    </row>
    <row r="133" spans="1:11" x14ac:dyDescent="0.2">
      <c r="A133" s="16" t="s">
        <v>179</v>
      </c>
      <c r="B133" s="16" t="s">
        <v>463</v>
      </c>
      <c r="C133" s="18" t="s">
        <v>464</v>
      </c>
      <c r="D133" s="18" t="s">
        <v>465</v>
      </c>
      <c r="E133" s="20" t="s">
        <v>625</v>
      </c>
      <c r="F133" s="18" t="s">
        <v>631</v>
      </c>
      <c r="G133" s="18" t="s">
        <v>632</v>
      </c>
      <c r="H133" s="16" t="s">
        <v>630</v>
      </c>
      <c r="I133" s="22">
        <v>1804.94</v>
      </c>
      <c r="J133" s="22"/>
      <c r="K133" s="22"/>
    </row>
    <row r="134" spans="1:11" x14ac:dyDescent="0.2">
      <c r="A134" s="16" t="s">
        <v>179</v>
      </c>
      <c r="B134" s="16" t="s">
        <v>463</v>
      </c>
      <c r="C134" s="18" t="s">
        <v>464</v>
      </c>
      <c r="D134" s="18" t="s">
        <v>465</v>
      </c>
      <c r="E134" s="20" t="s">
        <v>641</v>
      </c>
      <c r="F134" s="18" t="s">
        <v>653</v>
      </c>
      <c r="G134" s="18" t="s">
        <v>654</v>
      </c>
      <c r="H134" s="16" t="s">
        <v>650</v>
      </c>
      <c r="I134" s="22">
        <v>1792.58</v>
      </c>
      <c r="J134" s="22"/>
      <c r="K134" s="22"/>
    </row>
    <row r="135" spans="1:11" x14ac:dyDescent="0.2">
      <c r="A135" s="16" t="s">
        <v>179</v>
      </c>
      <c r="B135" s="16" t="s">
        <v>463</v>
      </c>
      <c r="C135" s="18" t="s">
        <v>464</v>
      </c>
      <c r="D135" s="18" t="s">
        <v>465</v>
      </c>
      <c r="E135" s="20" t="s">
        <v>709</v>
      </c>
      <c r="F135" s="18" t="s">
        <v>723</v>
      </c>
      <c r="G135" s="18" t="s">
        <v>724</v>
      </c>
      <c r="H135" s="16" t="s">
        <v>714</v>
      </c>
      <c r="I135" s="22">
        <v>3004.12</v>
      </c>
      <c r="J135" s="22"/>
      <c r="K135" s="22"/>
    </row>
    <row r="136" spans="1:11" x14ac:dyDescent="0.2">
      <c r="A136" s="16" t="s">
        <v>179</v>
      </c>
      <c r="B136" s="16" t="s">
        <v>463</v>
      </c>
      <c r="C136" s="18" t="s">
        <v>464</v>
      </c>
      <c r="D136" s="18" t="s">
        <v>465</v>
      </c>
      <c r="E136" s="20" t="s">
        <v>725</v>
      </c>
      <c r="F136" s="18" t="s">
        <v>756</v>
      </c>
      <c r="G136" s="18" t="s">
        <v>757</v>
      </c>
      <c r="H136" s="16" t="s">
        <v>758</v>
      </c>
      <c r="I136" s="22">
        <v>914.84</v>
      </c>
      <c r="J136" s="22"/>
      <c r="K136" s="22"/>
    </row>
    <row r="137" spans="1:11" x14ac:dyDescent="0.2">
      <c r="A137" s="16" t="s">
        <v>179</v>
      </c>
      <c r="B137" s="16" t="s">
        <v>463</v>
      </c>
      <c r="C137" s="18" t="s">
        <v>464</v>
      </c>
      <c r="D137" s="18" t="s">
        <v>465</v>
      </c>
      <c r="E137" s="20" t="s">
        <v>768</v>
      </c>
      <c r="F137" s="18" t="s">
        <v>802</v>
      </c>
      <c r="G137" s="18" t="s">
        <v>803</v>
      </c>
      <c r="H137" s="16" t="s">
        <v>801</v>
      </c>
      <c r="I137" s="22">
        <v>2076.92</v>
      </c>
      <c r="J137" s="22"/>
      <c r="K137" s="22"/>
    </row>
    <row r="138" spans="1:11" x14ac:dyDescent="0.2">
      <c r="A138" s="16" t="s">
        <v>179</v>
      </c>
      <c r="B138" s="16" t="s">
        <v>463</v>
      </c>
      <c r="C138" s="18" t="s">
        <v>464</v>
      </c>
      <c r="D138" s="18" t="s">
        <v>465</v>
      </c>
      <c r="E138" s="20" t="s">
        <v>768</v>
      </c>
      <c r="F138" s="18" t="s">
        <v>804</v>
      </c>
      <c r="G138" s="18" t="s">
        <v>805</v>
      </c>
      <c r="H138" s="16" t="s">
        <v>806</v>
      </c>
      <c r="I138" s="22"/>
      <c r="J138" s="22"/>
      <c r="K138" s="22"/>
    </row>
    <row r="139" spans="1:11" x14ac:dyDescent="0.2">
      <c r="A139" s="16" t="s">
        <v>179</v>
      </c>
      <c r="B139" s="16" t="s">
        <v>463</v>
      </c>
      <c r="C139" s="18" t="s">
        <v>464</v>
      </c>
      <c r="D139" s="18" t="s">
        <v>465</v>
      </c>
      <c r="E139" s="20" t="s">
        <v>810</v>
      </c>
      <c r="F139" s="18" t="s">
        <v>844</v>
      </c>
      <c r="G139" s="18" t="s">
        <v>845</v>
      </c>
      <c r="H139" s="16" t="s">
        <v>843</v>
      </c>
      <c r="I139" s="22">
        <v>2002.75</v>
      </c>
      <c r="J139" s="22"/>
      <c r="K139" s="22"/>
    </row>
    <row r="140" spans="1:11" x14ac:dyDescent="0.2">
      <c r="A140" s="16" t="s">
        <v>179</v>
      </c>
      <c r="B140" s="16" t="s">
        <v>463</v>
      </c>
      <c r="C140" s="18" t="s">
        <v>464</v>
      </c>
      <c r="D140" s="18" t="s">
        <v>465</v>
      </c>
      <c r="E140" s="20" t="s">
        <v>810</v>
      </c>
      <c r="F140" s="18" t="s">
        <v>846</v>
      </c>
      <c r="G140" s="18" t="s">
        <v>847</v>
      </c>
      <c r="H140" s="16" t="s">
        <v>848</v>
      </c>
      <c r="I140" s="22"/>
      <c r="J140" s="22"/>
      <c r="K140" s="22"/>
    </row>
    <row r="141" spans="1:11" x14ac:dyDescent="0.2">
      <c r="A141" s="16" t="s">
        <v>179</v>
      </c>
      <c r="B141" s="16" t="s">
        <v>463</v>
      </c>
      <c r="C141" s="18" t="s">
        <v>464</v>
      </c>
      <c r="D141" s="18" t="s">
        <v>465</v>
      </c>
      <c r="E141" s="20" t="s">
        <v>852</v>
      </c>
      <c r="F141" s="18" t="s">
        <v>859</v>
      </c>
      <c r="G141" s="18" t="s">
        <v>860</v>
      </c>
      <c r="H141" s="16" t="s">
        <v>858</v>
      </c>
      <c r="I141" s="22">
        <v>2592.67</v>
      </c>
      <c r="J141" s="22"/>
      <c r="K141" s="22"/>
    </row>
    <row r="142" spans="1:11" x14ac:dyDescent="0.2">
      <c r="A142" s="16" t="s">
        <v>179</v>
      </c>
      <c r="B142" s="16" t="s">
        <v>463</v>
      </c>
      <c r="C142" s="18" t="s">
        <v>464</v>
      </c>
      <c r="D142" s="18" t="s">
        <v>465</v>
      </c>
      <c r="E142" s="20" t="s">
        <v>852</v>
      </c>
      <c r="F142" s="18" t="s">
        <v>892</v>
      </c>
      <c r="G142" s="18" t="s">
        <v>860</v>
      </c>
      <c r="H142" s="16" t="s">
        <v>893</v>
      </c>
      <c r="I142" s="22"/>
      <c r="J142" s="22"/>
      <c r="K142" s="22"/>
    </row>
    <row r="143" spans="1:11" x14ac:dyDescent="0.2">
      <c r="A143" s="16" t="s">
        <v>179</v>
      </c>
      <c r="B143" s="16" t="s">
        <v>463</v>
      </c>
      <c r="C143" s="18" t="s">
        <v>464</v>
      </c>
      <c r="D143" s="18" t="s">
        <v>465</v>
      </c>
      <c r="E143" s="20" t="s">
        <v>903</v>
      </c>
      <c r="F143" s="18" t="s">
        <v>935</v>
      </c>
      <c r="G143" s="18" t="s">
        <v>936</v>
      </c>
      <c r="H143" s="16" t="s">
        <v>934</v>
      </c>
      <c r="I143" s="22">
        <v>3296.64</v>
      </c>
      <c r="J143" s="22"/>
      <c r="K143" s="22"/>
    </row>
    <row r="144" spans="1:11" ht="22.5" x14ac:dyDescent="0.2">
      <c r="A144" s="16" t="s">
        <v>179</v>
      </c>
      <c r="B144" s="16" t="s">
        <v>463</v>
      </c>
      <c r="C144" s="18" t="s">
        <v>464</v>
      </c>
      <c r="D144" s="18" t="s">
        <v>465</v>
      </c>
      <c r="E144" s="20" t="s">
        <v>945</v>
      </c>
      <c r="F144" s="18" t="s">
        <v>949</v>
      </c>
      <c r="G144" s="18" t="s">
        <v>950</v>
      </c>
      <c r="H144" s="16" t="s">
        <v>951</v>
      </c>
      <c r="I144" s="22">
        <v>13000</v>
      </c>
      <c r="J144" s="22"/>
      <c r="K144" s="22"/>
    </row>
    <row r="145" spans="1:11" x14ac:dyDescent="0.2">
      <c r="A145" s="16" t="s">
        <v>179</v>
      </c>
      <c r="B145" s="16" t="s">
        <v>463</v>
      </c>
      <c r="C145" s="18" t="s">
        <v>464</v>
      </c>
      <c r="D145" s="18" t="s">
        <v>465</v>
      </c>
      <c r="E145" s="20" t="s">
        <v>945</v>
      </c>
      <c r="F145" s="18" t="s">
        <v>993</v>
      </c>
      <c r="G145" s="18" t="s">
        <v>994</v>
      </c>
      <c r="H145" s="16" t="s">
        <v>992</v>
      </c>
      <c r="I145" s="28">
        <v>2369.46</v>
      </c>
      <c r="J145" s="22"/>
      <c r="K145" s="22"/>
    </row>
    <row r="146" spans="1:11" x14ac:dyDescent="0.2">
      <c r="A146" s="30" t="s">
        <v>38</v>
      </c>
      <c r="B146" s="16"/>
      <c r="C146" s="18"/>
      <c r="D146" s="18"/>
      <c r="E146" s="20"/>
      <c r="F146" s="18"/>
      <c r="G146" s="18"/>
      <c r="H146" s="16"/>
      <c r="I146" s="25">
        <f>SUM(I132:I145)</f>
        <v>33349.43</v>
      </c>
      <c r="J146" s="22"/>
      <c r="K146" s="22"/>
    </row>
    <row r="147" spans="1:11" x14ac:dyDescent="0.2">
      <c r="A147" s="16"/>
      <c r="B147" s="16"/>
      <c r="C147" s="18"/>
      <c r="D147" s="18"/>
      <c r="E147" s="20"/>
      <c r="F147" s="18"/>
      <c r="G147" s="18"/>
      <c r="H147" s="16"/>
      <c r="I147" s="22"/>
      <c r="J147" s="22"/>
      <c r="K147" s="22"/>
    </row>
    <row r="148" spans="1:11" x14ac:dyDescent="0.2">
      <c r="A148" s="16"/>
      <c r="B148" s="16"/>
      <c r="C148" s="18"/>
      <c r="D148" s="18"/>
      <c r="E148" s="20"/>
      <c r="F148" s="18"/>
      <c r="G148" s="18"/>
      <c r="H148" s="16"/>
      <c r="I148" s="22"/>
      <c r="J148" s="22"/>
      <c r="K148" s="22"/>
    </row>
    <row r="149" spans="1:11" x14ac:dyDescent="0.2">
      <c r="A149" s="16"/>
      <c r="B149" s="16"/>
      <c r="C149" s="18"/>
      <c r="D149" s="18"/>
      <c r="E149" s="20"/>
      <c r="F149" s="18"/>
      <c r="G149" s="18"/>
      <c r="H149" s="16"/>
      <c r="I149" s="22"/>
      <c r="J149" s="22"/>
      <c r="K149" s="22"/>
    </row>
    <row r="150" spans="1:11" x14ac:dyDescent="0.2">
      <c r="A150" s="16" t="s">
        <v>497</v>
      </c>
      <c r="B150" s="16" t="s">
        <v>463</v>
      </c>
      <c r="C150" s="18" t="s">
        <v>464</v>
      </c>
      <c r="D150" s="18" t="s">
        <v>465</v>
      </c>
      <c r="E150" s="20" t="s">
        <v>474</v>
      </c>
      <c r="F150" s="18" t="s">
        <v>498</v>
      </c>
      <c r="G150" s="18" t="s">
        <v>499</v>
      </c>
      <c r="H150" s="16" t="s">
        <v>491</v>
      </c>
      <c r="I150" s="22">
        <v>784.27</v>
      </c>
      <c r="J150" s="22"/>
      <c r="K150" s="22"/>
    </row>
    <row r="151" spans="1:11" x14ac:dyDescent="0.2">
      <c r="A151" s="16" t="s">
        <v>497</v>
      </c>
      <c r="B151" s="16" t="s">
        <v>463</v>
      </c>
      <c r="C151" s="18" t="s">
        <v>464</v>
      </c>
      <c r="D151" s="18" t="s">
        <v>465</v>
      </c>
      <c r="E151" s="20" t="s">
        <v>520</v>
      </c>
      <c r="F151" s="18" t="s">
        <v>540</v>
      </c>
      <c r="G151" s="18" t="s">
        <v>541</v>
      </c>
      <c r="H151" s="16" t="s">
        <v>537</v>
      </c>
      <c r="I151" s="22">
        <v>716.07</v>
      </c>
      <c r="J151" s="22"/>
      <c r="K151" s="22"/>
    </row>
    <row r="152" spans="1:11" ht="13.5" x14ac:dyDescent="0.2">
      <c r="A152" s="16" t="s">
        <v>497</v>
      </c>
      <c r="B152" s="16" t="s">
        <v>463</v>
      </c>
      <c r="C152" s="18" t="s">
        <v>464</v>
      </c>
      <c r="D152" s="18" t="s">
        <v>465</v>
      </c>
      <c r="E152" s="20" t="s">
        <v>559</v>
      </c>
      <c r="F152" s="18" t="s">
        <v>591</v>
      </c>
      <c r="G152" s="18" t="s">
        <v>592</v>
      </c>
      <c r="H152" s="16" t="s">
        <v>537</v>
      </c>
      <c r="I152" s="22">
        <v>750.17</v>
      </c>
      <c r="J152" s="22"/>
      <c r="K152" s="23"/>
    </row>
    <row r="153" spans="1:11" x14ac:dyDescent="0.2">
      <c r="A153" s="16" t="s">
        <v>497</v>
      </c>
      <c r="B153" s="16" t="s">
        <v>463</v>
      </c>
      <c r="C153" s="18" t="s">
        <v>464</v>
      </c>
      <c r="D153" s="18" t="s">
        <v>465</v>
      </c>
      <c r="E153" s="20" t="s">
        <v>599</v>
      </c>
      <c r="F153" s="18" t="s">
        <v>619</v>
      </c>
      <c r="G153" s="18" t="s">
        <v>620</v>
      </c>
      <c r="H153" s="16" t="s">
        <v>618</v>
      </c>
      <c r="I153" s="22">
        <v>750.17</v>
      </c>
      <c r="J153" s="22"/>
      <c r="K153" s="22"/>
    </row>
    <row r="154" spans="1:11" x14ac:dyDescent="0.2">
      <c r="A154" s="16" t="s">
        <v>497</v>
      </c>
      <c r="B154" s="16" t="s">
        <v>463</v>
      </c>
      <c r="C154" s="18" t="s">
        <v>464</v>
      </c>
      <c r="D154" s="18" t="s">
        <v>465</v>
      </c>
      <c r="E154" s="20" t="s">
        <v>641</v>
      </c>
      <c r="F154" s="18" t="s">
        <v>671</v>
      </c>
      <c r="G154" s="18" t="s">
        <v>672</v>
      </c>
      <c r="H154" s="16" t="s">
        <v>668</v>
      </c>
      <c r="I154" s="22">
        <v>716.07</v>
      </c>
      <c r="J154" s="22"/>
      <c r="K154" s="22"/>
    </row>
    <row r="155" spans="1:11" x14ac:dyDescent="0.2">
      <c r="A155" s="16" t="s">
        <v>497</v>
      </c>
      <c r="B155" s="16" t="s">
        <v>463</v>
      </c>
      <c r="C155" s="18" t="s">
        <v>464</v>
      </c>
      <c r="D155" s="18" t="s">
        <v>465</v>
      </c>
      <c r="E155" s="20" t="s">
        <v>684</v>
      </c>
      <c r="F155" s="18" t="s">
        <v>696</v>
      </c>
      <c r="G155" s="18" t="s">
        <v>697</v>
      </c>
      <c r="H155" s="16" t="s">
        <v>693</v>
      </c>
      <c r="I155" s="22">
        <v>784.27</v>
      </c>
      <c r="J155" s="22"/>
      <c r="K155" s="22"/>
    </row>
    <row r="156" spans="1:11" x14ac:dyDescent="0.2">
      <c r="A156" s="16" t="s">
        <v>497</v>
      </c>
      <c r="B156" s="16" t="s">
        <v>463</v>
      </c>
      <c r="C156" s="18" t="s">
        <v>464</v>
      </c>
      <c r="D156" s="18" t="s">
        <v>465</v>
      </c>
      <c r="E156" s="20" t="s">
        <v>725</v>
      </c>
      <c r="F156" s="18" t="s">
        <v>746</v>
      </c>
      <c r="G156" s="18" t="s">
        <v>747</v>
      </c>
      <c r="H156" s="16" t="s">
        <v>737</v>
      </c>
      <c r="I156" s="22">
        <v>750.17</v>
      </c>
      <c r="J156" s="22"/>
      <c r="K156" s="22"/>
    </row>
    <row r="157" spans="1:11" x14ac:dyDescent="0.2">
      <c r="A157" s="16" t="s">
        <v>497</v>
      </c>
      <c r="B157" s="16" t="s">
        <v>463</v>
      </c>
      <c r="C157" s="18" t="s">
        <v>464</v>
      </c>
      <c r="D157" s="18" t="s">
        <v>465</v>
      </c>
      <c r="E157" s="20" t="s">
        <v>768</v>
      </c>
      <c r="F157" s="18" t="s">
        <v>797</v>
      </c>
      <c r="G157" s="18" t="s">
        <v>798</v>
      </c>
      <c r="H157" s="16" t="s">
        <v>780</v>
      </c>
      <c r="I157" s="22">
        <v>733.97</v>
      </c>
      <c r="J157" s="22"/>
      <c r="K157" s="22"/>
    </row>
    <row r="158" spans="1:11" x14ac:dyDescent="0.2">
      <c r="A158" s="16" t="s">
        <v>497</v>
      </c>
      <c r="B158" s="16" t="s">
        <v>463</v>
      </c>
      <c r="C158" s="18" t="s">
        <v>464</v>
      </c>
      <c r="D158" s="18" t="s">
        <v>465</v>
      </c>
      <c r="E158" s="20" t="s">
        <v>810</v>
      </c>
      <c r="F158" s="18" t="s">
        <v>831</v>
      </c>
      <c r="G158" s="18" t="s">
        <v>832</v>
      </c>
      <c r="H158" s="16" t="s">
        <v>822</v>
      </c>
      <c r="I158" s="22">
        <v>768.93</v>
      </c>
      <c r="J158" s="22"/>
      <c r="K158" s="22"/>
    </row>
    <row r="159" spans="1:11" x14ac:dyDescent="0.2">
      <c r="A159" s="16" t="s">
        <v>497</v>
      </c>
      <c r="B159" s="16" t="s">
        <v>463</v>
      </c>
      <c r="C159" s="18" t="s">
        <v>464</v>
      </c>
      <c r="D159" s="18" t="s">
        <v>465</v>
      </c>
      <c r="E159" s="20" t="s">
        <v>852</v>
      </c>
      <c r="F159" s="18" t="s">
        <v>878</v>
      </c>
      <c r="G159" s="18" t="s">
        <v>879</v>
      </c>
      <c r="H159" s="16" t="s">
        <v>869</v>
      </c>
      <c r="I159" s="22">
        <v>768.93</v>
      </c>
      <c r="J159" s="22"/>
      <c r="K159" s="22"/>
    </row>
    <row r="160" spans="1:11" x14ac:dyDescent="0.2">
      <c r="A160" s="16" t="s">
        <v>497</v>
      </c>
      <c r="B160" s="16" t="s">
        <v>463</v>
      </c>
      <c r="C160" s="18" t="s">
        <v>464</v>
      </c>
      <c r="D160" s="18" t="s">
        <v>465</v>
      </c>
      <c r="E160" s="20" t="s">
        <v>903</v>
      </c>
      <c r="F160" s="18" t="s">
        <v>918</v>
      </c>
      <c r="G160" s="18" t="s">
        <v>919</v>
      </c>
      <c r="H160" s="16" t="s">
        <v>909</v>
      </c>
      <c r="I160" s="22">
        <v>768.93</v>
      </c>
      <c r="J160" s="22"/>
      <c r="K160" s="22"/>
    </row>
    <row r="161" spans="1:11" x14ac:dyDescent="0.2">
      <c r="A161" s="16" t="s">
        <v>497</v>
      </c>
      <c r="B161" s="16" t="s">
        <v>463</v>
      </c>
      <c r="C161" s="18" t="s">
        <v>464</v>
      </c>
      <c r="D161" s="18" t="s">
        <v>465</v>
      </c>
      <c r="E161" s="20" t="s">
        <v>945</v>
      </c>
      <c r="F161" s="18" t="s">
        <v>982</v>
      </c>
      <c r="G161" s="18" t="s">
        <v>983</v>
      </c>
      <c r="H161" s="16" t="s">
        <v>973</v>
      </c>
      <c r="I161" s="28">
        <v>699.02</v>
      </c>
      <c r="J161" s="22"/>
      <c r="K161" s="22"/>
    </row>
    <row r="162" spans="1:11" x14ac:dyDescent="0.2">
      <c r="A162" s="30" t="s">
        <v>38</v>
      </c>
      <c r="B162" s="16"/>
      <c r="C162" s="18"/>
      <c r="D162" s="18"/>
      <c r="E162" s="20"/>
      <c r="F162" s="18"/>
      <c r="G162" s="18"/>
      <c r="H162" s="16"/>
      <c r="I162" s="25">
        <f>SUM(I150:I161)</f>
        <v>8990.9700000000012</v>
      </c>
      <c r="J162" s="22"/>
      <c r="K162" s="22"/>
    </row>
    <row r="163" spans="1:11" x14ac:dyDescent="0.2">
      <c r="A163" s="16"/>
      <c r="B163" s="16"/>
      <c r="C163" s="18"/>
      <c r="D163" s="18"/>
      <c r="E163" s="20"/>
      <c r="F163" s="18"/>
      <c r="G163" s="18"/>
      <c r="H163" s="16"/>
      <c r="I163" s="22"/>
      <c r="J163" s="22"/>
      <c r="K163" s="22"/>
    </row>
    <row r="164" spans="1:11" x14ac:dyDescent="0.2">
      <c r="A164" s="16"/>
      <c r="B164" s="16"/>
      <c r="C164" s="18"/>
      <c r="D164" s="18"/>
      <c r="E164" s="20"/>
      <c r="F164" s="18"/>
      <c r="G164" s="18"/>
      <c r="H164" s="16"/>
      <c r="I164" s="22"/>
      <c r="J164" s="22"/>
      <c r="K164" s="22"/>
    </row>
    <row r="165" spans="1:11" x14ac:dyDescent="0.2">
      <c r="A165" s="16"/>
      <c r="B165" s="16"/>
      <c r="C165" s="18"/>
      <c r="D165" s="18"/>
      <c r="E165" s="20"/>
      <c r="F165" s="18"/>
      <c r="G165" s="18"/>
      <c r="H165" s="16"/>
      <c r="I165" s="22"/>
      <c r="J165" s="22"/>
      <c r="K165" s="22"/>
    </row>
    <row r="166" spans="1:11" x14ac:dyDescent="0.2">
      <c r="A166" s="16" t="s">
        <v>63</v>
      </c>
      <c r="B166" s="16" t="s">
        <v>463</v>
      </c>
      <c r="C166" s="18" t="s">
        <v>464</v>
      </c>
      <c r="D166" s="18" t="s">
        <v>465</v>
      </c>
      <c r="E166" s="20" t="s">
        <v>474</v>
      </c>
      <c r="F166" s="18" t="s">
        <v>492</v>
      </c>
      <c r="G166" s="18" t="s">
        <v>493</v>
      </c>
      <c r="H166" s="16" t="s">
        <v>491</v>
      </c>
      <c r="I166" s="22"/>
      <c r="J166" s="22">
        <v>1457.13</v>
      </c>
      <c r="K166" s="22"/>
    </row>
    <row r="167" spans="1:11" x14ac:dyDescent="0.2">
      <c r="A167" s="16" t="s">
        <v>63</v>
      </c>
      <c r="B167" s="16" t="s">
        <v>463</v>
      </c>
      <c r="C167" s="18" t="s">
        <v>464</v>
      </c>
      <c r="D167" s="18" t="s">
        <v>465</v>
      </c>
      <c r="E167" s="20" t="s">
        <v>544</v>
      </c>
      <c r="F167" s="18" t="s">
        <v>547</v>
      </c>
      <c r="G167" s="18" t="s">
        <v>548</v>
      </c>
      <c r="H167" s="16" t="s">
        <v>549</v>
      </c>
      <c r="I167" s="22"/>
      <c r="J167" s="22">
        <v>1330.42</v>
      </c>
      <c r="K167" s="22"/>
    </row>
    <row r="168" spans="1:11" x14ac:dyDescent="0.2">
      <c r="A168" s="16" t="s">
        <v>63</v>
      </c>
      <c r="B168" s="16" t="s">
        <v>463</v>
      </c>
      <c r="C168" s="18" t="s">
        <v>464</v>
      </c>
      <c r="D168" s="18" t="s">
        <v>465</v>
      </c>
      <c r="E168" s="20" t="s">
        <v>559</v>
      </c>
      <c r="F168" s="18" t="s">
        <v>573</v>
      </c>
      <c r="G168" s="18" t="s">
        <v>574</v>
      </c>
      <c r="H168" s="16" t="s">
        <v>575</v>
      </c>
      <c r="I168" s="22"/>
      <c r="J168" s="22">
        <v>1393.77</v>
      </c>
      <c r="K168" s="22"/>
    </row>
    <row r="169" spans="1:11" x14ac:dyDescent="0.2">
      <c r="A169" s="16" t="s">
        <v>63</v>
      </c>
      <c r="B169" s="16" t="s">
        <v>463</v>
      </c>
      <c r="C169" s="18" t="s">
        <v>464</v>
      </c>
      <c r="D169" s="18" t="s">
        <v>465</v>
      </c>
      <c r="E169" s="20" t="s">
        <v>625</v>
      </c>
      <c r="F169" s="18" t="s">
        <v>635</v>
      </c>
      <c r="G169" s="18" t="s">
        <v>636</v>
      </c>
      <c r="H169" s="16" t="s">
        <v>630</v>
      </c>
      <c r="I169" s="22"/>
      <c r="J169" s="22">
        <v>1393.77</v>
      </c>
      <c r="K169" s="22"/>
    </row>
    <row r="170" spans="1:11" x14ac:dyDescent="0.2">
      <c r="A170" s="16" t="s">
        <v>63</v>
      </c>
      <c r="B170" s="16" t="s">
        <v>463</v>
      </c>
      <c r="C170" s="18" t="s">
        <v>464</v>
      </c>
      <c r="D170" s="18" t="s">
        <v>465</v>
      </c>
      <c r="E170" s="20" t="s">
        <v>641</v>
      </c>
      <c r="F170" s="18" t="s">
        <v>661</v>
      </c>
      <c r="G170" s="18" t="s">
        <v>662</v>
      </c>
      <c r="H170" s="16" t="s">
        <v>650</v>
      </c>
      <c r="I170" s="22"/>
      <c r="J170" s="22">
        <v>1330.42</v>
      </c>
      <c r="K170" s="22"/>
    </row>
    <row r="171" spans="1:11" x14ac:dyDescent="0.2">
      <c r="A171" s="16" t="s">
        <v>63</v>
      </c>
      <c r="B171" s="16" t="s">
        <v>463</v>
      </c>
      <c r="C171" s="18" t="s">
        <v>464</v>
      </c>
      <c r="D171" s="18" t="s">
        <v>465</v>
      </c>
      <c r="E171" s="20" t="s">
        <v>709</v>
      </c>
      <c r="F171" s="18" t="s">
        <v>719</v>
      </c>
      <c r="G171" s="18" t="s">
        <v>720</v>
      </c>
      <c r="H171" s="16" t="s">
        <v>714</v>
      </c>
      <c r="I171" s="22"/>
      <c r="J171" s="22">
        <v>1457.13</v>
      </c>
      <c r="K171" s="22"/>
    </row>
    <row r="172" spans="1:11" x14ac:dyDescent="0.2">
      <c r="A172" s="16" t="s">
        <v>63</v>
      </c>
      <c r="B172" s="16" t="s">
        <v>463</v>
      </c>
      <c r="C172" s="18" t="s">
        <v>464</v>
      </c>
      <c r="D172" s="18" t="s">
        <v>465</v>
      </c>
      <c r="E172" s="20" t="s">
        <v>725</v>
      </c>
      <c r="F172" s="18" t="s">
        <v>738</v>
      </c>
      <c r="G172" s="18" t="s">
        <v>739</v>
      </c>
      <c r="H172" s="16" t="s">
        <v>737</v>
      </c>
      <c r="I172" s="22"/>
      <c r="J172" s="22">
        <v>1393.77</v>
      </c>
      <c r="K172" s="22"/>
    </row>
    <row r="173" spans="1:11" ht="13.5" x14ac:dyDescent="0.2">
      <c r="A173" s="16" t="s">
        <v>63</v>
      </c>
      <c r="B173" s="16" t="s">
        <v>463</v>
      </c>
      <c r="C173" s="18" t="s">
        <v>464</v>
      </c>
      <c r="D173" s="18" t="s">
        <v>465</v>
      </c>
      <c r="E173" s="20" t="s">
        <v>768</v>
      </c>
      <c r="F173" s="18" t="s">
        <v>795</v>
      </c>
      <c r="G173" s="18" t="s">
        <v>796</v>
      </c>
      <c r="H173" s="16" t="s">
        <v>780</v>
      </c>
      <c r="I173" s="22"/>
      <c r="J173" s="22">
        <v>1363.69</v>
      </c>
      <c r="K173" s="23"/>
    </row>
    <row r="174" spans="1:11" x14ac:dyDescent="0.2">
      <c r="A174" s="16" t="s">
        <v>63</v>
      </c>
      <c r="B174" s="16" t="s">
        <v>463</v>
      </c>
      <c r="C174" s="18" t="s">
        <v>464</v>
      </c>
      <c r="D174" s="18" t="s">
        <v>465</v>
      </c>
      <c r="E174" s="20" t="s">
        <v>810</v>
      </c>
      <c r="F174" s="18" t="s">
        <v>829</v>
      </c>
      <c r="G174" s="18" t="s">
        <v>830</v>
      </c>
      <c r="H174" s="16" t="s">
        <v>822</v>
      </c>
      <c r="I174" s="22"/>
      <c r="J174" s="22">
        <v>1428.62</v>
      </c>
      <c r="K174" s="22"/>
    </row>
    <row r="175" spans="1:11" x14ac:dyDescent="0.2">
      <c r="A175" s="16" t="s">
        <v>63</v>
      </c>
      <c r="B175" s="16" t="s">
        <v>463</v>
      </c>
      <c r="C175" s="18" t="s">
        <v>464</v>
      </c>
      <c r="D175" s="18" t="s">
        <v>465</v>
      </c>
      <c r="E175" s="20" t="s">
        <v>852</v>
      </c>
      <c r="F175" s="18" t="s">
        <v>876</v>
      </c>
      <c r="G175" s="18" t="s">
        <v>877</v>
      </c>
      <c r="H175" s="16" t="s">
        <v>869</v>
      </c>
      <c r="I175" s="22"/>
      <c r="J175" s="22">
        <v>1428.62</v>
      </c>
      <c r="K175" s="22"/>
    </row>
    <row r="176" spans="1:11" x14ac:dyDescent="0.2">
      <c r="A176" s="16" t="s">
        <v>63</v>
      </c>
      <c r="B176" s="16" t="s">
        <v>463</v>
      </c>
      <c r="C176" s="18" t="s">
        <v>464</v>
      </c>
      <c r="D176" s="18" t="s">
        <v>465</v>
      </c>
      <c r="E176" s="20" t="s">
        <v>903</v>
      </c>
      <c r="F176" s="18" t="s">
        <v>916</v>
      </c>
      <c r="G176" s="18" t="s">
        <v>917</v>
      </c>
      <c r="H176" s="16" t="s">
        <v>909</v>
      </c>
      <c r="I176" s="22"/>
      <c r="J176" s="22">
        <v>1428.62</v>
      </c>
      <c r="K176" s="22"/>
    </row>
    <row r="177" spans="1:11" x14ac:dyDescent="0.2">
      <c r="A177" s="16" t="s">
        <v>63</v>
      </c>
      <c r="B177" s="16" t="s">
        <v>463</v>
      </c>
      <c r="C177" s="18" t="s">
        <v>464</v>
      </c>
      <c r="D177" s="18" t="s">
        <v>465</v>
      </c>
      <c r="E177" s="20" t="s">
        <v>945</v>
      </c>
      <c r="F177" s="18" t="s">
        <v>980</v>
      </c>
      <c r="G177" s="18" t="s">
        <v>981</v>
      </c>
      <c r="H177" s="16" t="s">
        <v>973</v>
      </c>
      <c r="I177" s="22"/>
      <c r="J177" s="28">
        <v>1298.75</v>
      </c>
      <c r="K177" s="22"/>
    </row>
    <row r="178" spans="1:11" x14ac:dyDescent="0.2">
      <c r="A178" s="30" t="s">
        <v>38</v>
      </c>
      <c r="B178" s="16"/>
      <c r="C178" s="18"/>
      <c r="D178" s="18"/>
      <c r="E178" s="20"/>
      <c r="F178" s="18"/>
      <c r="G178" s="18"/>
      <c r="H178" s="16"/>
      <c r="I178" s="22"/>
      <c r="J178" s="32">
        <f>SUM(J166:J177)</f>
        <v>16704.71</v>
      </c>
      <c r="K178" s="22"/>
    </row>
    <row r="179" spans="1:11" x14ac:dyDescent="0.2">
      <c r="A179" s="16"/>
      <c r="B179" s="16"/>
      <c r="C179" s="18"/>
      <c r="D179" s="18"/>
      <c r="E179" s="20"/>
      <c r="F179" s="18"/>
      <c r="G179" s="18"/>
      <c r="H179" s="16"/>
      <c r="I179" s="22"/>
      <c r="J179" s="22"/>
      <c r="K179" s="22"/>
    </row>
    <row r="180" spans="1:11" x14ac:dyDescent="0.2">
      <c r="A180" s="16"/>
      <c r="B180" s="16"/>
      <c r="C180" s="18"/>
      <c r="D180" s="18"/>
      <c r="E180" s="20"/>
      <c r="F180" s="18"/>
      <c r="G180" s="18"/>
      <c r="H180" s="16"/>
      <c r="I180" s="22"/>
      <c r="J180" s="22"/>
      <c r="K180" s="22"/>
    </row>
    <row r="181" spans="1:11" x14ac:dyDescent="0.2">
      <c r="A181" s="16"/>
      <c r="B181" s="16"/>
      <c r="C181" s="18"/>
      <c r="D181" s="18"/>
      <c r="E181" s="20"/>
      <c r="F181" s="18"/>
      <c r="G181" s="18"/>
      <c r="H181" s="16"/>
      <c r="I181" s="22"/>
      <c r="J181" s="22"/>
      <c r="K181" s="22"/>
    </row>
    <row r="182" spans="1:11" x14ac:dyDescent="0.2">
      <c r="A182" s="16" t="s">
        <v>66</v>
      </c>
      <c r="B182" s="16" t="s">
        <v>463</v>
      </c>
      <c r="C182" s="18" t="s">
        <v>464</v>
      </c>
      <c r="D182" s="18" t="s">
        <v>465</v>
      </c>
      <c r="E182" s="20" t="s">
        <v>474</v>
      </c>
      <c r="F182" s="18" t="s">
        <v>514</v>
      </c>
      <c r="G182" s="18" t="s">
        <v>515</v>
      </c>
      <c r="H182" s="16" t="s">
        <v>516</v>
      </c>
      <c r="I182" s="22"/>
      <c r="J182" s="22">
        <v>101.83</v>
      </c>
      <c r="K182" s="22"/>
    </row>
    <row r="183" spans="1:11" x14ac:dyDescent="0.2">
      <c r="A183" s="16" t="s">
        <v>66</v>
      </c>
      <c r="B183" s="16" t="s">
        <v>463</v>
      </c>
      <c r="C183" s="18" t="s">
        <v>464</v>
      </c>
      <c r="D183" s="18" t="s">
        <v>465</v>
      </c>
      <c r="E183" s="20" t="s">
        <v>520</v>
      </c>
      <c r="F183" s="18" t="s">
        <v>527</v>
      </c>
      <c r="G183" s="18" t="s">
        <v>528</v>
      </c>
      <c r="H183" s="16" t="s">
        <v>529</v>
      </c>
      <c r="I183" s="22"/>
      <c r="J183" s="22">
        <v>1221.98</v>
      </c>
      <c r="K183" s="22"/>
    </row>
    <row r="184" spans="1:11" x14ac:dyDescent="0.2">
      <c r="A184" s="16" t="s">
        <v>66</v>
      </c>
      <c r="B184" s="16" t="s">
        <v>463</v>
      </c>
      <c r="C184" s="18" t="s">
        <v>464</v>
      </c>
      <c r="D184" s="18" t="s">
        <v>465</v>
      </c>
      <c r="E184" s="20" t="s">
        <v>559</v>
      </c>
      <c r="F184" s="18" t="s">
        <v>566</v>
      </c>
      <c r="G184" s="18" t="s">
        <v>567</v>
      </c>
      <c r="H184" s="16" t="s">
        <v>568</v>
      </c>
      <c r="I184" s="22"/>
      <c r="J184" s="22">
        <v>1186.3900000000001</v>
      </c>
      <c r="K184" s="22"/>
    </row>
    <row r="185" spans="1:11" x14ac:dyDescent="0.2">
      <c r="A185" s="16" t="s">
        <v>66</v>
      </c>
      <c r="B185" s="16" t="s">
        <v>463</v>
      </c>
      <c r="C185" s="18" t="s">
        <v>464</v>
      </c>
      <c r="D185" s="18" t="s">
        <v>465</v>
      </c>
      <c r="E185" s="20" t="s">
        <v>599</v>
      </c>
      <c r="F185" s="18" t="s">
        <v>611</v>
      </c>
      <c r="G185" s="18" t="s">
        <v>612</v>
      </c>
      <c r="H185" s="16" t="s">
        <v>608</v>
      </c>
      <c r="I185" s="22"/>
      <c r="J185" s="22">
        <v>1298.3599999999999</v>
      </c>
      <c r="K185" s="22"/>
    </row>
    <row r="186" spans="1:11" x14ac:dyDescent="0.2">
      <c r="A186" s="16" t="s">
        <v>66</v>
      </c>
      <c r="B186" s="16" t="s">
        <v>463</v>
      </c>
      <c r="C186" s="18" t="s">
        <v>464</v>
      </c>
      <c r="D186" s="18" t="s">
        <v>465</v>
      </c>
      <c r="E186" s="20" t="s">
        <v>641</v>
      </c>
      <c r="F186" s="18" t="s">
        <v>663</v>
      </c>
      <c r="G186" s="18" t="s">
        <v>664</v>
      </c>
      <c r="H186" s="16" t="s">
        <v>665</v>
      </c>
      <c r="I186" s="22"/>
      <c r="J186" s="22">
        <v>1298.3599999999999</v>
      </c>
      <c r="K186" s="22"/>
    </row>
    <row r="187" spans="1:11" x14ac:dyDescent="0.2">
      <c r="A187" s="16" t="s">
        <v>66</v>
      </c>
      <c r="B187" s="16" t="s">
        <v>463</v>
      </c>
      <c r="C187" s="18" t="s">
        <v>464</v>
      </c>
      <c r="D187" s="18" t="s">
        <v>465</v>
      </c>
      <c r="E187" s="20" t="s">
        <v>641</v>
      </c>
      <c r="F187" s="18" t="s">
        <v>678</v>
      </c>
      <c r="G187" s="18" t="s">
        <v>679</v>
      </c>
      <c r="H187" s="16" t="s">
        <v>680</v>
      </c>
      <c r="I187" s="22">
        <v>50.92</v>
      </c>
      <c r="J187" s="22"/>
      <c r="K187" s="22"/>
    </row>
    <row r="188" spans="1:11" x14ac:dyDescent="0.2">
      <c r="A188" s="16" t="s">
        <v>66</v>
      </c>
      <c r="B188" s="16" t="s">
        <v>463</v>
      </c>
      <c r="C188" s="18" t="s">
        <v>464</v>
      </c>
      <c r="D188" s="18" t="s">
        <v>465</v>
      </c>
      <c r="E188" s="20" t="s">
        <v>684</v>
      </c>
      <c r="F188" s="18" t="s">
        <v>691</v>
      </c>
      <c r="G188" s="18" t="s">
        <v>692</v>
      </c>
      <c r="H188" s="16" t="s">
        <v>693</v>
      </c>
      <c r="I188" s="22"/>
      <c r="J188" s="22">
        <v>1323.82</v>
      </c>
      <c r="K188" s="22"/>
    </row>
    <row r="189" spans="1:11" x14ac:dyDescent="0.2">
      <c r="A189" s="16" t="s">
        <v>66</v>
      </c>
      <c r="B189" s="16" t="s">
        <v>463</v>
      </c>
      <c r="C189" s="18" t="s">
        <v>464</v>
      </c>
      <c r="D189" s="18" t="s">
        <v>465</v>
      </c>
      <c r="E189" s="20" t="s">
        <v>684</v>
      </c>
      <c r="F189" s="18" t="s">
        <v>707</v>
      </c>
      <c r="G189" s="18" t="s">
        <v>679</v>
      </c>
      <c r="H189" s="16" t="s">
        <v>708</v>
      </c>
      <c r="I189" s="22">
        <v>50.92</v>
      </c>
      <c r="J189" s="22"/>
      <c r="K189" s="22"/>
    </row>
    <row r="190" spans="1:11" x14ac:dyDescent="0.2">
      <c r="A190" s="16" t="s">
        <v>66</v>
      </c>
      <c r="B190" s="16" t="s">
        <v>463</v>
      </c>
      <c r="C190" s="18" t="s">
        <v>464</v>
      </c>
      <c r="D190" s="18" t="s">
        <v>465</v>
      </c>
      <c r="E190" s="20" t="s">
        <v>725</v>
      </c>
      <c r="F190" s="18" t="s">
        <v>754</v>
      </c>
      <c r="G190" s="18" t="s">
        <v>755</v>
      </c>
      <c r="H190" s="16" t="s">
        <v>737</v>
      </c>
      <c r="I190" s="22">
        <v>50.92</v>
      </c>
      <c r="J190" s="22">
        <v>1323.82</v>
      </c>
      <c r="K190" s="22"/>
    </row>
    <row r="191" spans="1:11" x14ac:dyDescent="0.2">
      <c r="A191" s="16" t="s">
        <v>66</v>
      </c>
      <c r="B191" s="16" t="s">
        <v>463</v>
      </c>
      <c r="C191" s="18" t="s">
        <v>464</v>
      </c>
      <c r="D191" s="18" t="s">
        <v>465</v>
      </c>
      <c r="E191" s="20" t="s">
        <v>768</v>
      </c>
      <c r="F191" s="18" t="s">
        <v>793</v>
      </c>
      <c r="G191" s="18" t="s">
        <v>794</v>
      </c>
      <c r="H191" s="16" t="s">
        <v>780</v>
      </c>
      <c r="I191" s="22">
        <v>52.19</v>
      </c>
      <c r="J191" s="22">
        <v>1304.73</v>
      </c>
      <c r="K191" s="22"/>
    </row>
    <row r="192" spans="1:11" x14ac:dyDescent="0.2">
      <c r="A192" s="16" t="s">
        <v>66</v>
      </c>
      <c r="B192" s="16" t="s">
        <v>463</v>
      </c>
      <c r="C192" s="18" t="s">
        <v>464</v>
      </c>
      <c r="D192" s="18" t="s">
        <v>465</v>
      </c>
      <c r="E192" s="20" t="s">
        <v>810</v>
      </c>
      <c r="F192" s="18" t="s">
        <v>839</v>
      </c>
      <c r="G192" s="18" t="s">
        <v>840</v>
      </c>
      <c r="H192" s="16" t="s">
        <v>822</v>
      </c>
      <c r="I192" s="22">
        <v>52.19</v>
      </c>
      <c r="J192" s="22">
        <v>1356.91</v>
      </c>
      <c r="K192" s="22"/>
    </row>
    <row r="193" spans="1:11" x14ac:dyDescent="0.2">
      <c r="A193" s="16" t="s">
        <v>66</v>
      </c>
      <c r="B193" s="16" t="s">
        <v>463</v>
      </c>
      <c r="C193" s="18" t="s">
        <v>464</v>
      </c>
      <c r="D193" s="18" t="s">
        <v>465</v>
      </c>
      <c r="E193" s="20" t="s">
        <v>852</v>
      </c>
      <c r="F193" s="18" t="s">
        <v>884</v>
      </c>
      <c r="G193" s="18" t="s">
        <v>885</v>
      </c>
      <c r="H193" s="16" t="s">
        <v>869</v>
      </c>
      <c r="I193" s="22"/>
      <c r="J193" s="22">
        <v>1304.73</v>
      </c>
      <c r="K193" s="22"/>
    </row>
    <row r="194" spans="1:11" ht="13.5" x14ac:dyDescent="0.2">
      <c r="A194" s="16" t="s">
        <v>66</v>
      </c>
      <c r="B194" s="16" t="s">
        <v>463</v>
      </c>
      <c r="C194" s="18" t="s">
        <v>464</v>
      </c>
      <c r="D194" s="18" t="s">
        <v>465</v>
      </c>
      <c r="E194" s="20" t="s">
        <v>903</v>
      </c>
      <c r="F194" s="18" t="s">
        <v>924</v>
      </c>
      <c r="G194" s="18" t="s">
        <v>925</v>
      </c>
      <c r="H194" s="16" t="s">
        <v>909</v>
      </c>
      <c r="I194" s="22"/>
      <c r="J194" s="22">
        <v>1304.73</v>
      </c>
      <c r="K194" s="23"/>
    </row>
    <row r="195" spans="1:11" x14ac:dyDescent="0.2">
      <c r="A195" s="16" t="s">
        <v>66</v>
      </c>
      <c r="B195" s="16" t="s">
        <v>463</v>
      </c>
      <c r="C195" s="18" t="s">
        <v>464</v>
      </c>
      <c r="D195" s="18" t="s">
        <v>465</v>
      </c>
      <c r="E195" s="20" t="s">
        <v>945</v>
      </c>
      <c r="F195" s="18" t="s">
        <v>988</v>
      </c>
      <c r="G195" s="18" t="s">
        <v>989</v>
      </c>
      <c r="H195" s="16" t="s">
        <v>973</v>
      </c>
      <c r="I195" s="28"/>
      <c r="J195" s="28">
        <v>887.22</v>
      </c>
      <c r="K195" s="22"/>
    </row>
    <row r="196" spans="1:11" x14ac:dyDescent="0.2">
      <c r="A196" s="30" t="s">
        <v>38</v>
      </c>
      <c r="B196" s="16"/>
      <c r="C196" s="18"/>
      <c r="D196" s="18"/>
      <c r="E196" s="20"/>
      <c r="F196" s="18"/>
      <c r="G196" s="18"/>
      <c r="H196" s="16"/>
      <c r="I196" s="25">
        <f>SUM(I182:I195)</f>
        <v>257.14</v>
      </c>
      <c r="J196" s="25">
        <f>SUM(J182:J195)</f>
        <v>13912.879999999997</v>
      </c>
      <c r="K196" s="25">
        <f>SUM(I196-J196)</f>
        <v>-13655.739999999998</v>
      </c>
    </row>
    <row r="197" spans="1:11" x14ac:dyDescent="0.2">
      <c r="A197" s="16"/>
      <c r="B197" s="16"/>
      <c r="C197" s="18"/>
      <c r="D197" s="18"/>
      <c r="E197" s="20"/>
      <c r="F197" s="18"/>
      <c r="G197" s="18"/>
      <c r="H197" s="16"/>
      <c r="I197" s="22"/>
      <c r="J197" s="22"/>
      <c r="K197" s="22"/>
    </row>
    <row r="198" spans="1:11" x14ac:dyDescent="0.2">
      <c r="A198" s="16"/>
      <c r="B198" s="16"/>
      <c r="C198" s="18"/>
      <c r="D198" s="18"/>
      <c r="E198" s="20"/>
      <c r="F198" s="18"/>
      <c r="G198" s="18"/>
      <c r="H198" s="16"/>
      <c r="I198" s="22"/>
      <c r="J198" s="22"/>
      <c r="K198" s="22"/>
    </row>
    <row r="199" spans="1:11" x14ac:dyDescent="0.2">
      <c r="A199" s="16"/>
      <c r="B199" s="16"/>
      <c r="C199" s="18"/>
      <c r="D199" s="18"/>
      <c r="E199" s="20"/>
      <c r="F199" s="18"/>
      <c r="G199" s="18"/>
      <c r="H199" s="16"/>
      <c r="I199" s="22"/>
      <c r="J199" s="22"/>
      <c r="K199" s="22"/>
    </row>
    <row r="200" spans="1:11" x14ac:dyDescent="0.2">
      <c r="A200" s="16" t="s">
        <v>593</v>
      </c>
      <c r="B200" s="16" t="s">
        <v>463</v>
      </c>
      <c r="C200" s="18" t="s">
        <v>464</v>
      </c>
      <c r="D200" s="18" t="s">
        <v>465</v>
      </c>
      <c r="E200" s="20" t="s">
        <v>559</v>
      </c>
      <c r="F200" s="18" t="s">
        <v>594</v>
      </c>
      <c r="G200" s="18" t="s">
        <v>595</v>
      </c>
      <c r="H200" s="16" t="s">
        <v>537</v>
      </c>
      <c r="I200" s="22">
        <v>63</v>
      </c>
      <c r="J200" s="22"/>
      <c r="K200" s="22"/>
    </row>
    <row r="201" spans="1:11" x14ac:dyDescent="0.2">
      <c r="A201" s="16" t="s">
        <v>593</v>
      </c>
      <c r="B201" s="16" t="s">
        <v>463</v>
      </c>
      <c r="C201" s="18" t="s">
        <v>464</v>
      </c>
      <c r="D201" s="18" t="s">
        <v>465</v>
      </c>
      <c r="E201" s="20" t="s">
        <v>599</v>
      </c>
      <c r="F201" s="18" t="s">
        <v>623</v>
      </c>
      <c r="G201" s="18" t="s">
        <v>624</v>
      </c>
      <c r="H201" s="16" t="s">
        <v>618</v>
      </c>
      <c r="I201" s="22">
        <v>198</v>
      </c>
      <c r="J201" s="22"/>
      <c r="K201" s="22"/>
    </row>
    <row r="202" spans="1:11" x14ac:dyDescent="0.2">
      <c r="A202" s="16" t="s">
        <v>593</v>
      </c>
      <c r="B202" s="16" t="s">
        <v>463</v>
      </c>
      <c r="C202" s="18" t="s">
        <v>464</v>
      </c>
      <c r="D202" s="18" t="s">
        <v>465</v>
      </c>
      <c r="E202" s="20" t="s">
        <v>641</v>
      </c>
      <c r="F202" s="18" t="s">
        <v>666</v>
      </c>
      <c r="G202" s="18" t="s">
        <v>667</v>
      </c>
      <c r="H202" s="16" t="s">
        <v>668</v>
      </c>
      <c r="I202" s="22">
        <v>189</v>
      </c>
      <c r="J202" s="22"/>
      <c r="K202" s="22"/>
    </row>
    <row r="203" spans="1:11" x14ac:dyDescent="0.2">
      <c r="A203" s="16" t="s">
        <v>593</v>
      </c>
      <c r="B203" s="16" t="s">
        <v>463</v>
      </c>
      <c r="C203" s="18" t="s">
        <v>464</v>
      </c>
      <c r="D203" s="18" t="s">
        <v>465</v>
      </c>
      <c r="E203" s="20" t="s">
        <v>684</v>
      </c>
      <c r="F203" s="18" t="s">
        <v>702</v>
      </c>
      <c r="G203" s="18" t="s">
        <v>703</v>
      </c>
      <c r="H203" s="16" t="s">
        <v>693</v>
      </c>
      <c r="I203" s="22">
        <v>207</v>
      </c>
      <c r="J203" s="22"/>
      <c r="K203" s="22"/>
    </row>
    <row r="204" spans="1:11" x14ac:dyDescent="0.2">
      <c r="A204" s="16" t="s">
        <v>593</v>
      </c>
      <c r="B204" s="16" t="s">
        <v>463</v>
      </c>
      <c r="C204" s="18" t="s">
        <v>464</v>
      </c>
      <c r="D204" s="18" t="s">
        <v>465</v>
      </c>
      <c r="E204" s="20" t="s">
        <v>725</v>
      </c>
      <c r="F204" s="18" t="s">
        <v>752</v>
      </c>
      <c r="G204" s="18" t="s">
        <v>753</v>
      </c>
      <c r="H204" s="16" t="s">
        <v>737</v>
      </c>
      <c r="I204" s="22">
        <v>198</v>
      </c>
      <c r="J204" s="22"/>
      <c r="K204" s="22"/>
    </row>
    <row r="205" spans="1:11" x14ac:dyDescent="0.2">
      <c r="A205" s="16" t="s">
        <v>593</v>
      </c>
      <c r="B205" s="16" t="s">
        <v>463</v>
      </c>
      <c r="C205" s="18" t="s">
        <v>464</v>
      </c>
      <c r="D205" s="18" t="s">
        <v>465</v>
      </c>
      <c r="E205" s="20" t="s">
        <v>810</v>
      </c>
      <c r="F205" s="18" t="s">
        <v>837</v>
      </c>
      <c r="G205" s="18" t="s">
        <v>838</v>
      </c>
      <c r="H205" s="16" t="s">
        <v>822</v>
      </c>
      <c r="I205" s="22">
        <v>198</v>
      </c>
      <c r="J205" s="22"/>
      <c r="K205" s="22"/>
    </row>
    <row r="206" spans="1:11" x14ac:dyDescent="0.2">
      <c r="A206" s="16" t="s">
        <v>593</v>
      </c>
      <c r="B206" s="16" t="s">
        <v>463</v>
      </c>
      <c r="C206" s="18" t="s">
        <v>464</v>
      </c>
      <c r="D206" s="18" t="s">
        <v>465</v>
      </c>
      <c r="E206" s="20" t="s">
        <v>852</v>
      </c>
      <c r="F206" s="18" t="s">
        <v>882</v>
      </c>
      <c r="G206" s="18" t="s">
        <v>883</v>
      </c>
      <c r="H206" s="16" t="s">
        <v>869</v>
      </c>
      <c r="I206" s="22">
        <v>198</v>
      </c>
      <c r="J206" s="22"/>
      <c r="K206" s="22"/>
    </row>
    <row r="207" spans="1:11" x14ac:dyDescent="0.2">
      <c r="A207" s="16" t="s">
        <v>593</v>
      </c>
      <c r="B207" s="16" t="s">
        <v>463</v>
      </c>
      <c r="C207" s="18" t="s">
        <v>464</v>
      </c>
      <c r="D207" s="18" t="s">
        <v>465</v>
      </c>
      <c r="E207" s="20" t="s">
        <v>903</v>
      </c>
      <c r="F207" s="18" t="s">
        <v>922</v>
      </c>
      <c r="G207" s="18" t="s">
        <v>923</v>
      </c>
      <c r="H207" s="16" t="s">
        <v>909</v>
      </c>
      <c r="I207" s="22">
        <v>198</v>
      </c>
      <c r="J207" s="22"/>
      <c r="K207" s="22"/>
    </row>
    <row r="208" spans="1:11" x14ac:dyDescent="0.2">
      <c r="A208" s="16" t="s">
        <v>593</v>
      </c>
      <c r="B208" s="16" t="s">
        <v>463</v>
      </c>
      <c r="C208" s="18" t="s">
        <v>464</v>
      </c>
      <c r="D208" s="18" t="s">
        <v>465</v>
      </c>
      <c r="E208" s="20" t="s">
        <v>945</v>
      </c>
      <c r="F208" s="18" t="s">
        <v>986</v>
      </c>
      <c r="G208" s="18" t="s">
        <v>987</v>
      </c>
      <c r="H208" s="16" t="s">
        <v>973</v>
      </c>
      <c r="I208" s="28">
        <v>180</v>
      </c>
      <c r="J208" s="22"/>
      <c r="K208" s="22"/>
    </row>
    <row r="209" spans="1:11" x14ac:dyDescent="0.2">
      <c r="A209" s="30" t="s">
        <v>38</v>
      </c>
      <c r="B209" s="16"/>
      <c r="C209" s="18"/>
      <c r="D209" s="18"/>
      <c r="E209" s="20"/>
      <c r="F209" s="18"/>
      <c r="G209" s="18"/>
      <c r="H209" s="16"/>
      <c r="I209" s="25">
        <f>SUM(I200:I208)</f>
        <v>1629</v>
      </c>
      <c r="J209" s="22"/>
      <c r="K209" s="22"/>
    </row>
    <row r="210" spans="1:11" x14ac:dyDescent="0.2">
      <c r="A210" s="16"/>
      <c r="B210" s="16"/>
      <c r="C210" s="18"/>
      <c r="D210" s="18"/>
      <c r="E210" s="20"/>
      <c r="F210" s="18"/>
      <c r="G210" s="18"/>
      <c r="H210" s="16"/>
      <c r="I210" s="22"/>
      <c r="J210" s="22"/>
      <c r="K210" s="22"/>
    </row>
    <row r="211" spans="1:11" x14ac:dyDescent="0.2">
      <c r="A211" s="16"/>
      <c r="B211" s="16"/>
      <c r="C211" s="18"/>
      <c r="D211" s="18"/>
      <c r="E211" s="20"/>
      <c r="F211" s="18"/>
      <c r="G211" s="18"/>
      <c r="H211" s="16"/>
      <c r="I211" s="22"/>
      <c r="J211" s="22"/>
      <c r="K211" s="22"/>
    </row>
    <row r="212" spans="1:11" x14ac:dyDescent="0.2">
      <c r="A212" s="16"/>
      <c r="B212" s="16"/>
      <c r="C212" s="18"/>
      <c r="D212" s="18"/>
      <c r="E212" s="20"/>
      <c r="F212" s="18"/>
      <c r="G212" s="18"/>
      <c r="H212" s="16"/>
      <c r="I212" s="22"/>
      <c r="J212" s="22"/>
      <c r="K212" s="22"/>
    </row>
    <row r="213" spans="1:11" x14ac:dyDescent="0.2">
      <c r="A213" s="16" t="s">
        <v>500</v>
      </c>
      <c r="B213" s="16" t="s">
        <v>463</v>
      </c>
      <c r="C213" s="18" t="s">
        <v>464</v>
      </c>
      <c r="D213" s="18" t="s">
        <v>465</v>
      </c>
      <c r="E213" s="20" t="s">
        <v>474</v>
      </c>
      <c r="F213" s="18" t="s">
        <v>501</v>
      </c>
      <c r="G213" s="18" t="s">
        <v>502</v>
      </c>
      <c r="H213" s="16" t="s">
        <v>491</v>
      </c>
      <c r="I213" s="22">
        <v>1298.3599999999999</v>
      </c>
      <c r="J213" s="22"/>
      <c r="K213" s="22"/>
    </row>
    <row r="214" spans="1:11" x14ac:dyDescent="0.2">
      <c r="A214" s="16" t="s">
        <v>500</v>
      </c>
      <c r="B214" s="16" t="s">
        <v>463</v>
      </c>
      <c r="C214" s="18" t="s">
        <v>464</v>
      </c>
      <c r="D214" s="18" t="s">
        <v>465</v>
      </c>
      <c r="E214" s="20" t="s">
        <v>544</v>
      </c>
      <c r="F214" s="18" t="s">
        <v>554</v>
      </c>
      <c r="G214" s="18" t="s">
        <v>555</v>
      </c>
      <c r="H214" s="16" t="s">
        <v>549</v>
      </c>
      <c r="I214" s="22">
        <v>1186.79</v>
      </c>
      <c r="J214" s="22"/>
      <c r="K214" s="22"/>
    </row>
    <row r="215" spans="1:11" x14ac:dyDescent="0.2">
      <c r="A215" s="16" t="s">
        <v>500</v>
      </c>
      <c r="B215" s="16" t="s">
        <v>463</v>
      </c>
      <c r="C215" s="18" t="s">
        <v>464</v>
      </c>
      <c r="D215" s="18" t="s">
        <v>465</v>
      </c>
      <c r="E215" s="20" t="s">
        <v>559</v>
      </c>
      <c r="F215" s="18" t="s">
        <v>580</v>
      </c>
      <c r="G215" s="18" t="s">
        <v>581</v>
      </c>
      <c r="H215" s="16" t="s">
        <v>575</v>
      </c>
      <c r="I215" s="22">
        <v>1243.55</v>
      </c>
      <c r="J215" s="22"/>
      <c r="K215" s="22"/>
    </row>
    <row r="216" spans="1:11" x14ac:dyDescent="0.2">
      <c r="A216" s="16" t="s">
        <v>500</v>
      </c>
      <c r="B216" s="16" t="s">
        <v>463</v>
      </c>
      <c r="C216" s="18" t="s">
        <v>464</v>
      </c>
      <c r="D216" s="18" t="s">
        <v>465</v>
      </c>
      <c r="E216" s="20" t="s">
        <v>625</v>
      </c>
      <c r="F216" s="18" t="s">
        <v>628</v>
      </c>
      <c r="G216" s="18" t="s">
        <v>629</v>
      </c>
      <c r="H216" s="16" t="s">
        <v>630</v>
      </c>
      <c r="I216" s="22">
        <v>1242.33</v>
      </c>
      <c r="J216" s="22"/>
      <c r="K216" s="22"/>
    </row>
    <row r="217" spans="1:11" x14ac:dyDescent="0.2">
      <c r="A217" s="16" t="s">
        <v>500</v>
      </c>
      <c r="B217" s="16" t="s">
        <v>463</v>
      </c>
      <c r="C217" s="18" t="s">
        <v>464</v>
      </c>
      <c r="D217" s="18" t="s">
        <v>465</v>
      </c>
      <c r="E217" s="20" t="s">
        <v>641</v>
      </c>
      <c r="F217" s="18" t="s">
        <v>651</v>
      </c>
      <c r="G217" s="18" t="s">
        <v>652</v>
      </c>
      <c r="H217" s="16" t="s">
        <v>650</v>
      </c>
      <c r="I217" s="22">
        <v>1186.3</v>
      </c>
      <c r="J217" s="22"/>
      <c r="K217" s="22"/>
    </row>
    <row r="218" spans="1:11" x14ac:dyDescent="0.2">
      <c r="A218" s="16" t="s">
        <v>500</v>
      </c>
      <c r="B218" s="16" t="s">
        <v>463</v>
      </c>
      <c r="C218" s="18" t="s">
        <v>464</v>
      </c>
      <c r="D218" s="18" t="s">
        <v>465</v>
      </c>
      <c r="E218" s="20" t="s">
        <v>709</v>
      </c>
      <c r="F218" s="18" t="s">
        <v>712</v>
      </c>
      <c r="G218" s="18" t="s">
        <v>713</v>
      </c>
      <c r="H218" s="16" t="s">
        <v>714</v>
      </c>
      <c r="I218" s="22">
        <v>1299.57</v>
      </c>
      <c r="J218" s="22"/>
      <c r="K218" s="22"/>
    </row>
    <row r="219" spans="1:11" x14ac:dyDescent="0.2">
      <c r="A219" s="16" t="s">
        <v>500</v>
      </c>
      <c r="B219" s="16" t="s">
        <v>463</v>
      </c>
      <c r="C219" s="18" t="s">
        <v>464</v>
      </c>
      <c r="D219" s="18" t="s">
        <v>465</v>
      </c>
      <c r="E219" s="20" t="s">
        <v>725</v>
      </c>
      <c r="F219" s="18" t="s">
        <v>742</v>
      </c>
      <c r="G219" s="18" t="s">
        <v>743</v>
      </c>
      <c r="H219" s="16" t="s">
        <v>737</v>
      </c>
      <c r="I219" s="22">
        <v>1243.55</v>
      </c>
      <c r="J219" s="22"/>
      <c r="K219" s="22"/>
    </row>
    <row r="220" spans="1:11" x14ac:dyDescent="0.2">
      <c r="A220" s="16" t="s">
        <v>500</v>
      </c>
      <c r="B220" s="16" t="s">
        <v>463</v>
      </c>
      <c r="C220" s="18" t="s">
        <v>464</v>
      </c>
      <c r="D220" s="18" t="s">
        <v>465</v>
      </c>
      <c r="E220" s="20" t="s">
        <v>768</v>
      </c>
      <c r="F220" s="18" t="s">
        <v>781</v>
      </c>
      <c r="G220" s="18" t="s">
        <v>782</v>
      </c>
      <c r="H220" s="16" t="s">
        <v>780</v>
      </c>
      <c r="I220" s="22">
        <v>1205.97</v>
      </c>
      <c r="J220" s="22"/>
      <c r="K220" s="22"/>
    </row>
    <row r="221" spans="1:11" x14ac:dyDescent="0.2">
      <c r="A221" s="16" t="s">
        <v>500</v>
      </c>
      <c r="B221" s="16" t="s">
        <v>463</v>
      </c>
      <c r="C221" s="18" t="s">
        <v>464</v>
      </c>
      <c r="D221" s="18" t="s">
        <v>465</v>
      </c>
      <c r="E221" s="20" t="s">
        <v>810</v>
      </c>
      <c r="F221" s="18" t="s">
        <v>835</v>
      </c>
      <c r="G221" s="18" t="s">
        <v>836</v>
      </c>
      <c r="H221" s="16" t="s">
        <v>822</v>
      </c>
      <c r="I221" s="22">
        <v>1263.4000000000001</v>
      </c>
      <c r="J221" s="22"/>
      <c r="K221" s="22"/>
    </row>
    <row r="222" spans="1:11" ht="13.5" x14ac:dyDescent="0.2">
      <c r="A222" s="16" t="s">
        <v>500</v>
      </c>
      <c r="B222" s="16" t="s">
        <v>463</v>
      </c>
      <c r="C222" s="18" t="s">
        <v>464</v>
      </c>
      <c r="D222" s="18" t="s">
        <v>465</v>
      </c>
      <c r="E222" s="20" t="s">
        <v>852</v>
      </c>
      <c r="F222" s="18" t="s">
        <v>886</v>
      </c>
      <c r="G222" s="18" t="s">
        <v>887</v>
      </c>
      <c r="H222" s="16" t="s">
        <v>869</v>
      </c>
      <c r="I222" s="28">
        <v>1263.4000000000001</v>
      </c>
      <c r="J222" s="22"/>
      <c r="K222" s="23"/>
    </row>
    <row r="223" spans="1:11" ht="13.5" x14ac:dyDescent="0.2">
      <c r="A223" s="30" t="s">
        <v>38</v>
      </c>
      <c r="B223" s="16"/>
      <c r="C223" s="18"/>
      <c r="D223" s="18"/>
      <c r="E223" s="20"/>
      <c r="F223" s="18"/>
      <c r="G223" s="18"/>
      <c r="H223" s="16"/>
      <c r="I223" s="25">
        <f>SUM(I213:I222)</f>
        <v>12433.219999999998</v>
      </c>
      <c r="J223" s="22"/>
      <c r="K223" s="23"/>
    </row>
    <row r="224" spans="1:11" ht="13.5" x14ac:dyDescent="0.2">
      <c r="A224" s="16"/>
      <c r="B224" s="16"/>
      <c r="C224" s="18"/>
      <c r="D224" s="18"/>
      <c r="E224" s="20"/>
      <c r="F224" s="18"/>
      <c r="G224" s="18"/>
      <c r="H224" s="16"/>
      <c r="I224" s="22"/>
      <c r="J224" s="22"/>
      <c r="K224" s="23"/>
    </row>
    <row r="225" spans="1:11" ht="13.5" x14ac:dyDescent="0.2">
      <c r="A225" s="16"/>
      <c r="B225" s="16"/>
      <c r="C225" s="18"/>
      <c r="D225" s="18"/>
      <c r="E225" s="20"/>
      <c r="F225" s="18"/>
      <c r="G225" s="18"/>
      <c r="H225" s="16"/>
      <c r="I225" s="22"/>
      <c r="J225" s="22"/>
      <c r="K225" s="23"/>
    </row>
    <row r="226" spans="1:11" ht="13.5" x14ac:dyDescent="0.2">
      <c r="A226" s="16"/>
      <c r="B226" s="16"/>
      <c r="C226" s="18"/>
      <c r="D226" s="18"/>
      <c r="E226" s="20"/>
      <c r="F226" s="18"/>
      <c r="G226" s="18"/>
      <c r="H226" s="16"/>
      <c r="I226" s="22"/>
      <c r="J226" s="22"/>
      <c r="K226" s="23"/>
    </row>
    <row r="227" spans="1:11" x14ac:dyDescent="0.2">
      <c r="A227" s="16" t="s">
        <v>76</v>
      </c>
      <c r="B227" s="16" t="s">
        <v>463</v>
      </c>
      <c r="C227" s="18" t="s">
        <v>464</v>
      </c>
      <c r="D227" s="18" t="s">
        <v>465</v>
      </c>
      <c r="E227" s="20" t="s">
        <v>474</v>
      </c>
      <c r="F227" s="18" t="s">
        <v>503</v>
      </c>
      <c r="G227" s="18" t="s">
        <v>504</v>
      </c>
      <c r="H227" s="16" t="s">
        <v>491</v>
      </c>
      <c r="I227" s="22"/>
      <c r="J227" s="22">
        <v>1079.27</v>
      </c>
      <c r="K227" s="22"/>
    </row>
    <row r="228" spans="1:11" x14ac:dyDescent="0.2">
      <c r="A228" s="16" t="s">
        <v>76</v>
      </c>
      <c r="B228" s="16" t="s">
        <v>463</v>
      </c>
      <c r="C228" s="18" t="s">
        <v>464</v>
      </c>
      <c r="D228" s="18" t="s">
        <v>465</v>
      </c>
      <c r="E228" s="20" t="s">
        <v>544</v>
      </c>
      <c r="F228" s="18" t="s">
        <v>550</v>
      </c>
      <c r="G228" s="18" t="s">
        <v>551</v>
      </c>
      <c r="H228" s="16" t="s">
        <v>549</v>
      </c>
      <c r="I228" s="22"/>
      <c r="J228" s="22">
        <v>984.87</v>
      </c>
      <c r="K228" s="22"/>
    </row>
    <row r="229" spans="1:11" x14ac:dyDescent="0.2">
      <c r="A229" s="16" t="s">
        <v>76</v>
      </c>
      <c r="B229" s="16" t="s">
        <v>463</v>
      </c>
      <c r="C229" s="18" t="s">
        <v>464</v>
      </c>
      <c r="D229" s="18" t="s">
        <v>465</v>
      </c>
      <c r="E229" s="20" t="s">
        <v>559</v>
      </c>
      <c r="F229" s="18" t="s">
        <v>576</v>
      </c>
      <c r="G229" s="18" t="s">
        <v>577</v>
      </c>
      <c r="H229" s="16" t="s">
        <v>575</v>
      </c>
      <c r="I229" s="22"/>
      <c r="J229" s="22">
        <v>1031.92</v>
      </c>
      <c r="K229" s="22"/>
    </row>
    <row r="230" spans="1:11" x14ac:dyDescent="0.2">
      <c r="A230" s="16" t="s">
        <v>76</v>
      </c>
      <c r="B230" s="16" t="s">
        <v>463</v>
      </c>
      <c r="C230" s="18" t="s">
        <v>464</v>
      </c>
      <c r="D230" s="18" t="s">
        <v>465</v>
      </c>
      <c r="E230" s="20" t="s">
        <v>625</v>
      </c>
      <c r="F230" s="18" t="s">
        <v>637</v>
      </c>
      <c r="G230" s="18" t="s">
        <v>638</v>
      </c>
      <c r="H230" s="16" t="s">
        <v>630</v>
      </c>
      <c r="I230" s="22"/>
      <c r="J230" s="22">
        <v>1031.92</v>
      </c>
      <c r="K230" s="22"/>
    </row>
    <row r="231" spans="1:11" x14ac:dyDescent="0.2">
      <c r="A231" s="16" t="s">
        <v>76</v>
      </c>
      <c r="B231" s="16" t="s">
        <v>463</v>
      </c>
      <c r="C231" s="18" t="s">
        <v>464</v>
      </c>
      <c r="D231" s="18" t="s">
        <v>465</v>
      </c>
      <c r="E231" s="20" t="s">
        <v>641</v>
      </c>
      <c r="F231" s="18" t="s">
        <v>648</v>
      </c>
      <c r="G231" s="18" t="s">
        <v>649</v>
      </c>
      <c r="H231" s="16" t="s">
        <v>650</v>
      </c>
      <c r="I231" s="22"/>
      <c r="J231" s="22">
        <v>984.57</v>
      </c>
      <c r="K231" s="22"/>
    </row>
    <row r="232" spans="1:11" x14ac:dyDescent="0.2">
      <c r="A232" s="16" t="s">
        <v>76</v>
      </c>
      <c r="B232" s="16" t="s">
        <v>463</v>
      </c>
      <c r="C232" s="18" t="s">
        <v>464</v>
      </c>
      <c r="D232" s="18" t="s">
        <v>465</v>
      </c>
      <c r="E232" s="20" t="s">
        <v>709</v>
      </c>
      <c r="F232" s="18" t="s">
        <v>717</v>
      </c>
      <c r="G232" s="18" t="s">
        <v>718</v>
      </c>
      <c r="H232" s="16" t="s">
        <v>714</v>
      </c>
      <c r="I232" s="22"/>
      <c r="J232" s="22">
        <v>1078.67</v>
      </c>
      <c r="K232" s="22"/>
    </row>
    <row r="233" spans="1:11" x14ac:dyDescent="0.2">
      <c r="A233" s="16" t="s">
        <v>76</v>
      </c>
      <c r="B233" s="16" t="s">
        <v>463</v>
      </c>
      <c r="C233" s="18" t="s">
        <v>464</v>
      </c>
      <c r="D233" s="18" t="s">
        <v>465</v>
      </c>
      <c r="E233" s="20" t="s">
        <v>725</v>
      </c>
      <c r="F233" s="18" t="s">
        <v>744</v>
      </c>
      <c r="G233" s="18" t="s">
        <v>745</v>
      </c>
      <c r="H233" s="16" t="s">
        <v>737</v>
      </c>
      <c r="I233" s="22"/>
      <c r="J233" s="22">
        <v>1031.92</v>
      </c>
      <c r="K233" s="22"/>
    </row>
    <row r="234" spans="1:11" x14ac:dyDescent="0.2">
      <c r="A234" s="16" t="s">
        <v>76</v>
      </c>
      <c r="B234" s="16" t="s">
        <v>463</v>
      </c>
      <c r="C234" s="18" t="s">
        <v>464</v>
      </c>
      <c r="D234" s="18" t="s">
        <v>465</v>
      </c>
      <c r="E234" s="20" t="s">
        <v>768</v>
      </c>
      <c r="F234" s="18" t="s">
        <v>791</v>
      </c>
      <c r="G234" s="18" t="s">
        <v>792</v>
      </c>
      <c r="H234" s="16" t="s">
        <v>780</v>
      </c>
      <c r="I234" s="22"/>
      <c r="J234" s="22">
        <v>1006.11</v>
      </c>
      <c r="K234" s="22"/>
    </row>
    <row r="235" spans="1:11" x14ac:dyDescent="0.2">
      <c r="A235" s="16" t="s">
        <v>76</v>
      </c>
      <c r="B235" s="16" t="s">
        <v>463</v>
      </c>
      <c r="C235" s="18" t="s">
        <v>464</v>
      </c>
      <c r="D235" s="18" t="s">
        <v>465</v>
      </c>
      <c r="E235" s="20" t="s">
        <v>810</v>
      </c>
      <c r="F235" s="18" t="s">
        <v>827</v>
      </c>
      <c r="G235" s="18" t="s">
        <v>828</v>
      </c>
      <c r="H235" s="16" t="s">
        <v>822</v>
      </c>
      <c r="I235" s="22"/>
      <c r="J235" s="22">
        <v>1050.79</v>
      </c>
      <c r="K235" s="22"/>
    </row>
    <row r="236" spans="1:11" x14ac:dyDescent="0.2">
      <c r="A236" s="16" t="s">
        <v>76</v>
      </c>
      <c r="B236" s="16" t="s">
        <v>463</v>
      </c>
      <c r="C236" s="18" t="s">
        <v>464</v>
      </c>
      <c r="D236" s="18" t="s">
        <v>465</v>
      </c>
      <c r="E236" s="20" t="s">
        <v>852</v>
      </c>
      <c r="F236" s="18" t="s">
        <v>870</v>
      </c>
      <c r="G236" s="18" t="s">
        <v>871</v>
      </c>
      <c r="H236" s="16" t="s">
        <v>869</v>
      </c>
      <c r="I236" s="22"/>
      <c r="J236" s="22">
        <v>1050.79</v>
      </c>
      <c r="K236" s="22"/>
    </row>
    <row r="237" spans="1:11" x14ac:dyDescent="0.2">
      <c r="A237" s="16" t="s">
        <v>76</v>
      </c>
      <c r="B237" s="16" t="s">
        <v>463</v>
      </c>
      <c r="C237" s="18" t="s">
        <v>464</v>
      </c>
      <c r="D237" s="18" t="s">
        <v>465</v>
      </c>
      <c r="E237" s="20" t="s">
        <v>903</v>
      </c>
      <c r="F237" s="18" t="s">
        <v>910</v>
      </c>
      <c r="G237" s="18" t="s">
        <v>911</v>
      </c>
      <c r="H237" s="16" t="s">
        <v>909</v>
      </c>
      <c r="I237" s="22"/>
      <c r="J237" s="22">
        <v>1050.79</v>
      </c>
      <c r="K237" s="22"/>
    </row>
    <row r="238" spans="1:11" x14ac:dyDescent="0.2">
      <c r="A238" s="16" t="s">
        <v>76</v>
      </c>
      <c r="B238" s="16" t="s">
        <v>463</v>
      </c>
      <c r="C238" s="18" t="s">
        <v>464</v>
      </c>
      <c r="D238" s="18" t="s">
        <v>465</v>
      </c>
      <c r="E238" s="20" t="s">
        <v>945</v>
      </c>
      <c r="F238" s="18" t="s">
        <v>974</v>
      </c>
      <c r="G238" s="18" t="s">
        <v>975</v>
      </c>
      <c r="H238" s="16" t="s">
        <v>973</v>
      </c>
      <c r="I238" s="22"/>
      <c r="J238" s="28">
        <v>961.42</v>
      </c>
      <c r="K238" s="22"/>
    </row>
    <row r="239" spans="1:11" x14ac:dyDescent="0.2">
      <c r="A239" s="30" t="s">
        <v>38</v>
      </c>
      <c r="B239" s="16"/>
      <c r="C239" s="18"/>
      <c r="D239" s="18"/>
      <c r="E239" s="20"/>
      <c r="F239" s="18"/>
      <c r="G239" s="18"/>
      <c r="H239" s="16"/>
      <c r="I239" s="22"/>
      <c r="J239" s="32">
        <f>SUM(J227:J238)</f>
        <v>12343.040000000003</v>
      </c>
      <c r="K239" s="22"/>
    </row>
    <row r="240" spans="1:11" x14ac:dyDescent="0.2">
      <c r="A240" s="16"/>
      <c r="B240" s="16"/>
      <c r="C240" s="18"/>
      <c r="D240" s="18"/>
      <c r="E240" s="20"/>
      <c r="F240" s="18"/>
      <c r="G240" s="18"/>
      <c r="H240" s="16"/>
      <c r="I240" s="22"/>
      <c r="J240" s="22"/>
      <c r="K240" s="22"/>
    </row>
    <row r="241" spans="1:11" x14ac:dyDescent="0.2">
      <c r="A241" s="16"/>
      <c r="B241" s="16"/>
      <c r="C241" s="18"/>
      <c r="D241" s="18"/>
      <c r="E241" s="20"/>
      <c r="F241" s="18"/>
      <c r="G241" s="18"/>
      <c r="H241" s="16"/>
      <c r="I241" s="22"/>
      <c r="J241" s="22"/>
      <c r="K241" s="22"/>
    </row>
    <row r="242" spans="1:11" x14ac:dyDescent="0.2">
      <c r="A242" s="16"/>
      <c r="B242" s="16"/>
      <c r="C242" s="18"/>
      <c r="D242" s="18"/>
      <c r="E242" s="20"/>
      <c r="F242" s="18"/>
      <c r="G242" s="18"/>
      <c r="H242" s="16"/>
      <c r="I242" s="22"/>
      <c r="J242" s="22"/>
      <c r="K242" s="22"/>
    </row>
    <row r="244" spans="1:11" x14ac:dyDescent="0.2">
      <c r="A244" s="16" t="s">
        <v>510</v>
      </c>
      <c r="B244" s="16" t="s">
        <v>463</v>
      </c>
      <c r="C244" s="18" t="s">
        <v>464</v>
      </c>
      <c r="D244" s="18" t="s">
        <v>465</v>
      </c>
      <c r="E244" s="20" t="s">
        <v>474</v>
      </c>
      <c r="F244" s="18" t="s">
        <v>511</v>
      </c>
      <c r="G244" s="18" t="s">
        <v>512</v>
      </c>
      <c r="H244" s="16" t="s">
        <v>513</v>
      </c>
      <c r="I244" s="22">
        <v>4477.05</v>
      </c>
      <c r="J244" s="22"/>
      <c r="K244" s="22"/>
    </row>
    <row r="245" spans="1:11" ht="13.5" x14ac:dyDescent="0.2">
      <c r="A245" s="16" t="s">
        <v>510</v>
      </c>
      <c r="B245" s="16" t="s">
        <v>463</v>
      </c>
      <c r="C245" s="18" t="s">
        <v>464</v>
      </c>
      <c r="D245" s="18" t="s">
        <v>465</v>
      </c>
      <c r="E245" s="20" t="s">
        <v>544</v>
      </c>
      <c r="F245" s="18" t="s">
        <v>556</v>
      </c>
      <c r="G245" s="18" t="s">
        <v>557</v>
      </c>
      <c r="H245" s="16" t="s">
        <v>558</v>
      </c>
      <c r="I245" s="22">
        <v>3552.96</v>
      </c>
      <c r="J245" s="22"/>
      <c r="K245" s="23"/>
    </row>
    <row r="246" spans="1:11" x14ac:dyDescent="0.2">
      <c r="A246" s="16" t="s">
        <v>510</v>
      </c>
      <c r="B246" s="16" t="s">
        <v>463</v>
      </c>
      <c r="C246" s="18" t="s">
        <v>464</v>
      </c>
      <c r="D246" s="18" t="s">
        <v>465</v>
      </c>
      <c r="E246" s="20" t="s">
        <v>559</v>
      </c>
      <c r="F246" s="18" t="s">
        <v>582</v>
      </c>
      <c r="G246" s="18" t="s">
        <v>583</v>
      </c>
      <c r="H246" s="16" t="s">
        <v>584</v>
      </c>
      <c r="I246" s="22">
        <v>844.43</v>
      </c>
      <c r="J246" s="22"/>
      <c r="K246" s="22"/>
    </row>
    <row r="247" spans="1:11" x14ac:dyDescent="0.2">
      <c r="A247" s="16" t="s">
        <v>510</v>
      </c>
      <c r="B247" s="16" t="s">
        <v>463</v>
      </c>
      <c r="C247" s="18" t="s">
        <v>464</v>
      </c>
      <c r="D247" s="18" t="s">
        <v>465</v>
      </c>
      <c r="E247" s="20" t="s">
        <v>559</v>
      </c>
      <c r="F247" s="18" t="s">
        <v>585</v>
      </c>
      <c r="G247" s="18" t="s">
        <v>586</v>
      </c>
      <c r="H247" s="16" t="s">
        <v>584</v>
      </c>
      <c r="I247" s="22">
        <v>1020.43</v>
      </c>
      <c r="J247" s="22"/>
      <c r="K247" s="22"/>
    </row>
    <row r="248" spans="1:11" x14ac:dyDescent="0.2">
      <c r="A248" s="16" t="s">
        <v>510</v>
      </c>
      <c r="B248" s="16" t="s">
        <v>463</v>
      </c>
      <c r="C248" s="18" t="s">
        <v>464</v>
      </c>
      <c r="D248" s="18" t="s">
        <v>465</v>
      </c>
      <c r="E248" s="20" t="s">
        <v>625</v>
      </c>
      <c r="F248" s="18" t="s">
        <v>633</v>
      </c>
      <c r="G248" s="18" t="s">
        <v>634</v>
      </c>
      <c r="H248" s="16" t="s">
        <v>630</v>
      </c>
      <c r="I248" s="22">
        <v>1584.67</v>
      </c>
      <c r="J248" s="22"/>
      <c r="K248" s="22"/>
    </row>
    <row r="249" spans="1:11" x14ac:dyDescent="0.2">
      <c r="A249" s="16" t="s">
        <v>510</v>
      </c>
      <c r="B249" s="16" t="s">
        <v>463</v>
      </c>
      <c r="C249" s="18" t="s">
        <v>464</v>
      </c>
      <c r="D249" s="18" t="s">
        <v>465</v>
      </c>
      <c r="E249" s="20" t="s">
        <v>641</v>
      </c>
      <c r="F249" s="18" t="s">
        <v>655</v>
      </c>
      <c r="G249" s="18" t="s">
        <v>656</v>
      </c>
      <c r="H249" s="16" t="s">
        <v>650</v>
      </c>
      <c r="I249" s="22">
        <v>1920.81</v>
      </c>
      <c r="J249" s="22"/>
      <c r="K249" s="22"/>
    </row>
    <row r="250" spans="1:11" x14ac:dyDescent="0.2">
      <c r="A250" s="16" t="s">
        <v>510</v>
      </c>
      <c r="B250" s="16" t="s">
        <v>463</v>
      </c>
      <c r="C250" s="18" t="s">
        <v>464</v>
      </c>
      <c r="D250" s="18" t="s">
        <v>465</v>
      </c>
      <c r="E250" s="20" t="s">
        <v>709</v>
      </c>
      <c r="F250" s="18" t="s">
        <v>721</v>
      </c>
      <c r="G250" s="18" t="s">
        <v>722</v>
      </c>
      <c r="H250" s="16" t="s">
        <v>714</v>
      </c>
      <c r="I250" s="22">
        <v>2278.35</v>
      </c>
      <c r="J250" s="22"/>
      <c r="K250" s="22"/>
    </row>
    <row r="251" spans="1:11" x14ac:dyDescent="0.2">
      <c r="A251" s="16" t="s">
        <v>510</v>
      </c>
      <c r="B251" s="16" t="s">
        <v>463</v>
      </c>
      <c r="C251" s="18" t="s">
        <v>464</v>
      </c>
      <c r="D251" s="18" t="s">
        <v>465</v>
      </c>
      <c r="E251" s="20" t="s">
        <v>725</v>
      </c>
      <c r="F251" s="18" t="s">
        <v>759</v>
      </c>
      <c r="G251" s="18" t="s">
        <v>760</v>
      </c>
      <c r="H251" s="16" t="s">
        <v>758</v>
      </c>
      <c r="I251" s="22">
        <v>1164.49</v>
      </c>
      <c r="J251" s="22"/>
      <c r="K251" s="22"/>
    </row>
    <row r="252" spans="1:11" x14ac:dyDescent="0.2">
      <c r="A252" s="16" t="s">
        <v>510</v>
      </c>
      <c r="B252" s="16" t="s">
        <v>463</v>
      </c>
      <c r="C252" s="18" t="s">
        <v>464</v>
      </c>
      <c r="D252" s="18" t="s">
        <v>465</v>
      </c>
      <c r="E252" s="20" t="s">
        <v>768</v>
      </c>
      <c r="F252" s="18" t="s">
        <v>799</v>
      </c>
      <c r="G252" s="18" t="s">
        <v>800</v>
      </c>
      <c r="H252" s="16" t="s">
        <v>801</v>
      </c>
      <c r="I252" s="22">
        <v>1845.78</v>
      </c>
      <c r="J252" s="22"/>
      <c r="K252" s="22"/>
    </row>
    <row r="253" spans="1:11" x14ac:dyDescent="0.2">
      <c r="A253" s="16" t="s">
        <v>510</v>
      </c>
      <c r="B253" s="16" t="s">
        <v>463</v>
      </c>
      <c r="C253" s="18" t="s">
        <v>464</v>
      </c>
      <c r="D253" s="18" t="s">
        <v>465</v>
      </c>
      <c r="E253" s="20" t="s">
        <v>810</v>
      </c>
      <c r="F253" s="18" t="s">
        <v>841</v>
      </c>
      <c r="G253" s="18" t="s">
        <v>842</v>
      </c>
      <c r="H253" s="16" t="s">
        <v>843</v>
      </c>
      <c r="I253" s="22">
        <v>2313.37</v>
      </c>
      <c r="J253" s="22"/>
      <c r="K253" s="22"/>
    </row>
    <row r="254" spans="1:11" x14ac:dyDescent="0.2">
      <c r="A254" s="16" t="s">
        <v>510</v>
      </c>
      <c r="B254" s="16" t="s">
        <v>463</v>
      </c>
      <c r="C254" s="18" t="s">
        <v>464</v>
      </c>
      <c r="D254" s="18" t="s">
        <v>465</v>
      </c>
      <c r="E254" s="20" t="s">
        <v>852</v>
      </c>
      <c r="F254" s="18" t="s">
        <v>856</v>
      </c>
      <c r="G254" s="18" t="s">
        <v>857</v>
      </c>
      <c r="H254" s="16" t="s">
        <v>858</v>
      </c>
      <c r="I254" s="22">
        <v>1784.25</v>
      </c>
      <c r="J254" s="22"/>
      <c r="K254" s="22"/>
    </row>
    <row r="255" spans="1:11" x14ac:dyDescent="0.2">
      <c r="A255" s="16" t="s">
        <v>510</v>
      </c>
      <c r="B255" s="16" t="s">
        <v>463</v>
      </c>
      <c r="C255" s="18" t="s">
        <v>464</v>
      </c>
      <c r="D255" s="18" t="s">
        <v>465</v>
      </c>
      <c r="E255" s="20" t="s">
        <v>903</v>
      </c>
      <c r="F255" s="18" t="s">
        <v>932</v>
      </c>
      <c r="G255" s="18" t="s">
        <v>933</v>
      </c>
      <c r="H255" s="16" t="s">
        <v>934</v>
      </c>
      <c r="I255" s="22">
        <v>1932.17</v>
      </c>
      <c r="J255" s="22"/>
      <c r="K255" s="22"/>
    </row>
    <row r="256" spans="1:11" ht="22.5" x14ac:dyDescent="0.2">
      <c r="A256" s="16" t="s">
        <v>510</v>
      </c>
      <c r="B256" s="16" t="s">
        <v>463</v>
      </c>
      <c r="C256" s="18" t="s">
        <v>464</v>
      </c>
      <c r="D256" s="18" t="s">
        <v>465</v>
      </c>
      <c r="E256" s="20" t="s">
        <v>945</v>
      </c>
      <c r="F256" s="18" t="s">
        <v>961</v>
      </c>
      <c r="G256" s="18" t="s">
        <v>962</v>
      </c>
      <c r="H256" s="16" t="s">
        <v>963</v>
      </c>
      <c r="I256" s="22">
        <v>3312.87</v>
      </c>
      <c r="J256" s="22"/>
      <c r="K256" s="22"/>
    </row>
    <row r="257" spans="1:11" x14ac:dyDescent="0.2">
      <c r="A257" s="16" t="s">
        <v>510</v>
      </c>
      <c r="B257" s="16" t="s">
        <v>463</v>
      </c>
      <c r="C257" s="18" t="s">
        <v>464</v>
      </c>
      <c r="D257" s="18" t="s">
        <v>465</v>
      </c>
      <c r="E257" s="20" t="s">
        <v>945</v>
      </c>
      <c r="F257" s="18" t="s">
        <v>990</v>
      </c>
      <c r="G257" s="18" t="s">
        <v>991</v>
      </c>
      <c r="H257" s="16" t="s">
        <v>992</v>
      </c>
      <c r="I257" s="22">
        <v>2127.9899999999998</v>
      </c>
      <c r="J257" s="22"/>
      <c r="K257" s="22"/>
    </row>
    <row r="258" spans="1:11" x14ac:dyDescent="0.2">
      <c r="A258" s="30" t="s">
        <v>38</v>
      </c>
      <c r="B258" s="16"/>
      <c r="C258" s="18"/>
      <c r="D258" s="18"/>
      <c r="E258" s="20"/>
      <c r="F258" s="18"/>
      <c r="G258" s="18"/>
      <c r="H258" s="16"/>
      <c r="I258" s="42">
        <f>SUM(I244:I257)</f>
        <v>30159.620000000003</v>
      </c>
      <c r="J258" s="22"/>
      <c r="K258" s="22"/>
    </row>
    <row r="259" spans="1:11" x14ac:dyDescent="0.2">
      <c r="A259" s="16"/>
      <c r="B259" s="16"/>
      <c r="C259" s="18"/>
      <c r="D259" s="18"/>
      <c r="E259" s="20"/>
      <c r="F259" s="18"/>
      <c r="G259" s="18"/>
      <c r="H259" s="16"/>
      <c r="I259" s="22"/>
      <c r="J259" s="22"/>
      <c r="K259" s="22"/>
    </row>
    <row r="260" spans="1:11" x14ac:dyDescent="0.2">
      <c r="A260" s="16"/>
      <c r="B260" s="16"/>
      <c r="C260" s="18"/>
      <c r="D260" s="18"/>
      <c r="E260" s="20"/>
      <c r="F260" s="18"/>
      <c r="G260" s="18"/>
      <c r="H260" s="16"/>
      <c r="I260" s="22"/>
      <c r="J260" s="22"/>
      <c r="K260" s="22"/>
    </row>
    <row r="261" spans="1:11" x14ac:dyDescent="0.2">
      <c r="A261" s="16"/>
      <c r="B261" s="16"/>
      <c r="C261" s="18"/>
      <c r="D261" s="18"/>
      <c r="E261" s="20"/>
      <c r="F261" s="18"/>
      <c r="G261" s="18"/>
      <c r="H261" s="16"/>
      <c r="I261" s="22"/>
      <c r="J261" s="22"/>
      <c r="K261" s="22"/>
    </row>
    <row r="263" spans="1:11" x14ac:dyDescent="0.2">
      <c r="A263" s="16" t="s">
        <v>995</v>
      </c>
      <c r="B263" s="16" t="s">
        <v>463</v>
      </c>
      <c r="C263" s="18" t="s">
        <v>464</v>
      </c>
      <c r="D263" s="18" t="s">
        <v>465</v>
      </c>
      <c r="E263" s="20" t="s">
        <v>945</v>
      </c>
      <c r="F263" s="18" t="s">
        <v>996</v>
      </c>
      <c r="G263" s="18" t="s">
        <v>997</v>
      </c>
      <c r="H263" s="16" t="s">
        <v>998</v>
      </c>
      <c r="I263" s="22">
        <v>876.92</v>
      </c>
      <c r="J263" s="22"/>
      <c r="K263" s="22"/>
    </row>
    <row r="264" spans="1:11" x14ac:dyDescent="0.2">
      <c r="A264" s="16" t="s">
        <v>995</v>
      </c>
      <c r="B264" s="16" t="s">
        <v>463</v>
      </c>
      <c r="C264" s="18" t="s">
        <v>464</v>
      </c>
      <c r="D264" s="18" t="s">
        <v>465</v>
      </c>
      <c r="E264" s="20" t="s">
        <v>945</v>
      </c>
      <c r="F264" s="18" t="s">
        <v>999</v>
      </c>
      <c r="G264" s="18" t="s">
        <v>1000</v>
      </c>
      <c r="H264" s="16" t="s">
        <v>998</v>
      </c>
      <c r="I264" s="22">
        <v>923.08</v>
      </c>
      <c r="J264" s="22"/>
      <c r="K264" s="22"/>
    </row>
    <row r="265" spans="1:11" x14ac:dyDescent="0.2">
      <c r="A265" s="16" t="s">
        <v>995</v>
      </c>
      <c r="B265" s="16" t="s">
        <v>463</v>
      </c>
      <c r="C265" s="18" t="s">
        <v>464</v>
      </c>
      <c r="D265" s="18" t="s">
        <v>465</v>
      </c>
      <c r="E265" s="20" t="s">
        <v>945</v>
      </c>
      <c r="F265" s="18" t="s">
        <v>1001</v>
      </c>
      <c r="G265" s="18" t="s">
        <v>1002</v>
      </c>
      <c r="H265" s="16" t="s">
        <v>998</v>
      </c>
      <c r="I265" s="22">
        <v>923.08</v>
      </c>
      <c r="J265" s="22"/>
      <c r="K265" s="22"/>
    </row>
    <row r="266" spans="1:11" x14ac:dyDescent="0.2">
      <c r="A266" s="16" t="s">
        <v>995</v>
      </c>
      <c r="B266" s="16" t="s">
        <v>463</v>
      </c>
      <c r="C266" s="18" t="s">
        <v>464</v>
      </c>
      <c r="D266" s="18" t="s">
        <v>465</v>
      </c>
      <c r="E266" s="20" t="s">
        <v>945</v>
      </c>
      <c r="F266" s="18" t="s">
        <v>1003</v>
      </c>
      <c r="G266" s="18" t="s">
        <v>1004</v>
      </c>
      <c r="H266" s="16" t="s">
        <v>998</v>
      </c>
      <c r="I266" s="22">
        <v>923.08</v>
      </c>
      <c r="J266" s="22"/>
      <c r="K266" s="22"/>
    </row>
    <row r="267" spans="1:11" x14ac:dyDescent="0.2">
      <c r="A267" s="16" t="s">
        <v>995</v>
      </c>
      <c r="B267" s="16" t="s">
        <v>463</v>
      </c>
      <c r="C267" s="18" t="s">
        <v>464</v>
      </c>
      <c r="D267" s="18" t="s">
        <v>465</v>
      </c>
      <c r="E267" s="20" t="s">
        <v>945</v>
      </c>
      <c r="F267" s="18" t="s">
        <v>1005</v>
      </c>
      <c r="G267" s="18" t="s">
        <v>1006</v>
      </c>
      <c r="H267" s="16" t="s">
        <v>998</v>
      </c>
      <c r="I267" s="28">
        <v>807.69</v>
      </c>
      <c r="J267" s="22"/>
      <c r="K267" s="22"/>
    </row>
    <row r="268" spans="1:11" x14ac:dyDescent="0.2">
      <c r="A268" s="30" t="s">
        <v>38</v>
      </c>
      <c r="B268" s="16"/>
      <c r="C268" s="18"/>
      <c r="D268" s="18"/>
      <c r="E268" s="20"/>
      <c r="F268" s="18"/>
      <c r="G268" s="18"/>
      <c r="H268" s="16"/>
      <c r="I268" s="25">
        <f>SUM(I263:I267)</f>
        <v>4453.8500000000004</v>
      </c>
      <c r="J268" s="22"/>
      <c r="K268" s="22"/>
    </row>
    <row r="269" spans="1:11" x14ac:dyDescent="0.2">
      <c r="A269" s="16"/>
      <c r="B269" s="16"/>
      <c r="C269" s="18"/>
      <c r="D269" s="18"/>
      <c r="E269" s="20"/>
      <c r="F269" s="18"/>
      <c r="G269" s="18"/>
      <c r="H269" s="16"/>
      <c r="I269" s="22"/>
      <c r="J269" s="22"/>
      <c r="K269" s="22"/>
    </row>
    <row r="270" spans="1:11" x14ac:dyDescent="0.2">
      <c r="A270" s="16"/>
      <c r="B270" s="16"/>
      <c r="C270" s="18"/>
      <c r="D270" s="18"/>
      <c r="E270" s="20"/>
      <c r="F270" s="18"/>
      <c r="G270" s="18"/>
      <c r="H270" s="16"/>
      <c r="I270" s="22"/>
      <c r="J270" s="22"/>
      <c r="K270" s="22"/>
    </row>
    <row r="271" spans="1:11" x14ac:dyDescent="0.2">
      <c r="A271" s="16"/>
      <c r="B271" s="16"/>
      <c r="C271" s="18"/>
      <c r="D271" s="18"/>
      <c r="E271" s="20"/>
      <c r="F271" s="18"/>
      <c r="G271" s="18"/>
      <c r="H271" s="16"/>
      <c r="I271" s="22"/>
      <c r="J271" s="22"/>
      <c r="K271" s="22"/>
    </row>
    <row r="272" spans="1:11" x14ac:dyDescent="0.2">
      <c r="A272" s="16" t="s">
        <v>507</v>
      </c>
      <c r="B272" s="16" t="s">
        <v>463</v>
      </c>
      <c r="C272" s="18" t="s">
        <v>464</v>
      </c>
      <c r="D272" s="18" t="s">
        <v>465</v>
      </c>
      <c r="E272" s="20" t="s">
        <v>474</v>
      </c>
      <c r="F272" s="18" t="s">
        <v>508</v>
      </c>
      <c r="G272" s="18" t="s">
        <v>509</v>
      </c>
      <c r="H272" s="16" t="s">
        <v>491</v>
      </c>
      <c r="I272" s="22">
        <v>207</v>
      </c>
      <c r="J272" s="22"/>
      <c r="K272" s="22"/>
    </row>
    <row r="273" spans="1:11" x14ac:dyDescent="0.2">
      <c r="A273" s="16" t="s">
        <v>507</v>
      </c>
      <c r="B273" s="16" t="s">
        <v>463</v>
      </c>
      <c r="C273" s="18" t="s">
        <v>464</v>
      </c>
      <c r="D273" s="18" t="s">
        <v>465</v>
      </c>
      <c r="E273" s="20" t="s">
        <v>520</v>
      </c>
      <c r="F273" s="18" t="s">
        <v>542</v>
      </c>
      <c r="G273" s="18" t="s">
        <v>543</v>
      </c>
      <c r="H273" s="16" t="s">
        <v>537</v>
      </c>
      <c r="I273" s="22">
        <v>189</v>
      </c>
      <c r="J273" s="22"/>
      <c r="K273" s="22"/>
    </row>
    <row r="274" spans="1:11" x14ac:dyDescent="0.2">
      <c r="A274" s="16" t="s">
        <v>507</v>
      </c>
      <c r="B274" s="16" t="s">
        <v>463</v>
      </c>
      <c r="C274" s="18" t="s">
        <v>464</v>
      </c>
      <c r="D274" s="18" t="s">
        <v>465</v>
      </c>
      <c r="E274" s="20" t="s">
        <v>768</v>
      </c>
      <c r="F274" s="18" t="s">
        <v>783</v>
      </c>
      <c r="G274" s="18" t="s">
        <v>784</v>
      </c>
      <c r="H274" s="16" t="s">
        <v>780</v>
      </c>
      <c r="I274" s="28">
        <v>189</v>
      </c>
      <c r="J274" s="22"/>
      <c r="K274" s="22"/>
    </row>
    <row r="275" spans="1:11" x14ac:dyDescent="0.2">
      <c r="A275" s="30" t="s">
        <v>38</v>
      </c>
      <c r="B275" s="16"/>
      <c r="C275" s="18"/>
      <c r="D275" s="18"/>
      <c r="E275" s="20"/>
      <c r="F275" s="18"/>
      <c r="G275" s="18"/>
      <c r="H275" s="16"/>
      <c r="I275" s="25">
        <f>SUM(I272:I274)</f>
        <v>585</v>
      </c>
      <c r="J275" s="22"/>
      <c r="K275" s="22"/>
    </row>
    <row r="276" spans="1:11" x14ac:dyDescent="0.2">
      <c r="A276" s="16"/>
      <c r="B276" s="16"/>
      <c r="C276" s="18"/>
      <c r="D276" s="18"/>
      <c r="E276" s="20"/>
      <c r="F276" s="18"/>
      <c r="G276" s="18"/>
      <c r="H276" s="16"/>
      <c r="I276" s="22"/>
      <c r="J276" s="22"/>
      <c r="K276" s="22"/>
    </row>
    <row r="277" spans="1:11" x14ac:dyDescent="0.2">
      <c r="A277" s="16"/>
      <c r="B277" s="16"/>
      <c r="C277" s="18"/>
      <c r="D277" s="18"/>
      <c r="E277" s="20"/>
      <c r="F277" s="18"/>
      <c r="G277" s="18"/>
      <c r="H277" s="16"/>
      <c r="I277" s="22"/>
      <c r="J277" s="22"/>
      <c r="K277" s="22"/>
    </row>
    <row r="278" spans="1:11" x14ac:dyDescent="0.2">
      <c r="A278" s="16"/>
      <c r="B278" s="16"/>
      <c r="C278" s="18"/>
      <c r="D278" s="18"/>
      <c r="E278" s="20"/>
      <c r="F278" s="18"/>
      <c r="G278" s="18"/>
      <c r="H278" s="16"/>
      <c r="I278" s="22"/>
      <c r="J278" s="22"/>
      <c r="K278" s="22"/>
    </row>
    <row r="279" spans="1:11" ht="22.5" x14ac:dyDescent="0.2">
      <c r="A279" s="16" t="s">
        <v>955</v>
      </c>
      <c r="B279" s="16" t="s">
        <v>463</v>
      </c>
      <c r="C279" s="18" t="s">
        <v>464</v>
      </c>
      <c r="D279" s="18" t="s">
        <v>465</v>
      </c>
      <c r="E279" s="20" t="s">
        <v>945</v>
      </c>
      <c r="F279" s="18" t="s">
        <v>956</v>
      </c>
      <c r="G279" s="18" t="s">
        <v>957</v>
      </c>
      <c r="H279" s="16" t="s">
        <v>951</v>
      </c>
      <c r="I279" s="22">
        <v>6273.5</v>
      </c>
      <c r="J279" s="22"/>
      <c r="K279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7"/>
  <sheetViews>
    <sheetView tabSelected="1" workbookViewId="0">
      <pane ySplit="1" topLeftCell="A260" activePane="bottomLeft" state="frozen"/>
      <selection activeCell="D118" sqref="D118"/>
      <selection pane="bottomLeft" activeCell="M290" sqref="M290"/>
    </sheetView>
  </sheetViews>
  <sheetFormatPr defaultRowHeight="12.75" x14ac:dyDescent="0.2"/>
  <cols>
    <col min="1" max="1" width="5.140625" bestFit="1" customWidth="1"/>
    <col min="2" max="2" width="32.7109375" hidden="1" customWidth="1"/>
    <col min="3" max="3" width="26.140625" bestFit="1" customWidth="1"/>
    <col min="4" max="4" width="23.7109375" customWidth="1"/>
    <col min="5" max="5" width="17.7109375" customWidth="1"/>
    <col min="6" max="6" width="31.7109375" hidden="1" customWidth="1"/>
    <col min="7" max="7" width="16.7109375" customWidth="1"/>
    <col min="10" max="10" width="11.140625" bestFit="1" customWidth="1"/>
    <col min="11" max="11" width="12.7109375" bestFit="1" customWidth="1"/>
    <col min="13" max="13" width="9.140625" style="74"/>
  </cols>
  <sheetData>
    <row r="1" spans="1:11" x14ac:dyDescent="0.2">
      <c r="A1" s="1" t="s">
        <v>446</v>
      </c>
      <c r="B1" s="1" t="s">
        <v>9</v>
      </c>
      <c r="C1" s="1" t="s">
        <v>10</v>
      </c>
      <c r="D1" s="1" t="s">
        <v>11</v>
      </c>
      <c r="E1" s="1" t="s">
        <v>447</v>
      </c>
      <c r="F1" s="1" t="s">
        <v>13</v>
      </c>
      <c r="G1" s="1" t="s">
        <v>14</v>
      </c>
      <c r="H1" s="10" t="s">
        <v>448</v>
      </c>
      <c r="I1" s="10" t="s">
        <v>449</v>
      </c>
      <c r="J1" s="10" t="s">
        <v>450</v>
      </c>
      <c r="K1" s="10" t="s">
        <v>451</v>
      </c>
    </row>
    <row r="2" spans="1:11" x14ac:dyDescent="0.2">
      <c r="A2" s="3" t="s">
        <v>256</v>
      </c>
      <c r="B2" s="4" t="s">
        <v>257</v>
      </c>
      <c r="C2" s="5" t="s">
        <v>260</v>
      </c>
      <c r="D2" s="6" t="s">
        <v>261</v>
      </c>
      <c r="E2" s="7" t="s">
        <v>33</v>
      </c>
      <c r="F2" s="8" t="s">
        <v>20</v>
      </c>
      <c r="G2" s="9">
        <v>3472.45</v>
      </c>
      <c r="H2" s="11">
        <v>0</v>
      </c>
      <c r="I2" s="11">
        <v>1</v>
      </c>
      <c r="J2" s="13">
        <f t="shared" ref="J2:J65" si="0">SUM(G2*H2)</f>
        <v>0</v>
      </c>
      <c r="K2" s="13">
        <f t="shared" ref="K2:K65" si="1">SUM(G2*I2)</f>
        <v>3472.45</v>
      </c>
    </row>
    <row r="3" spans="1:11" x14ac:dyDescent="0.2">
      <c r="A3" s="3" t="s">
        <v>15</v>
      </c>
      <c r="B3" s="4" t="s">
        <v>16</v>
      </c>
      <c r="C3" s="5" t="s">
        <v>17</v>
      </c>
      <c r="D3" s="6" t="s">
        <v>18</v>
      </c>
      <c r="E3" s="7" t="s">
        <v>19</v>
      </c>
      <c r="F3" s="8" t="s">
        <v>20</v>
      </c>
      <c r="G3" s="9">
        <v>12326.54</v>
      </c>
      <c r="H3" s="11">
        <v>0</v>
      </c>
      <c r="I3" s="11">
        <v>1</v>
      </c>
      <c r="J3" s="13">
        <f t="shared" si="0"/>
        <v>0</v>
      </c>
      <c r="K3" s="13">
        <f t="shared" si="1"/>
        <v>12326.54</v>
      </c>
    </row>
    <row r="4" spans="1:11" x14ac:dyDescent="0.2">
      <c r="A4" s="3" t="s">
        <v>401</v>
      </c>
      <c r="B4" s="4" t="s">
        <v>402</v>
      </c>
      <c r="C4" s="5" t="s">
        <v>17</v>
      </c>
      <c r="D4" s="6" t="s">
        <v>18</v>
      </c>
      <c r="E4" s="7" t="s">
        <v>19</v>
      </c>
      <c r="F4" s="8" t="s">
        <v>20</v>
      </c>
      <c r="G4" s="9">
        <v>7398.87</v>
      </c>
      <c r="H4" s="11">
        <v>0</v>
      </c>
      <c r="I4" s="11">
        <v>1</v>
      </c>
      <c r="J4" s="13">
        <f t="shared" si="0"/>
        <v>0</v>
      </c>
      <c r="K4" s="13">
        <f t="shared" si="1"/>
        <v>7398.87</v>
      </c>
    </row>
    <row r="5" spans="1:11" x14ac:dyDescent="0.2">
      <c r="A5" s="3" t="s">
        <v>91</v>
      </c>
      <c r="B5" s="4" t="s">
        <v>92</v>
      </c>
      <c r="C5" s="5" t="s">
        <v>95</v>
      </c>
      <c r="D5" s="6" t="s">
        <v>96</v>
      </c>
      <c r="E5" s="7" t="s">
        <v>33</v>
      </c>
      <c r="F5" s="8" t="s">
        <v>20</v>
      </c>
      <c r="G5" s="9">
        <v>5876.6</v>
      </c>
      <c r="H5" s="11">
        <v>0</v>
      </c>
      <c r="I5" s="11">
        <v>1</v>
      </c>
      <c r="J5" s="13">
        <f t="shared" si="0"/>
        <v>0</v>
      </c>
      <c r="K5" s="13">
        <f t="shared" si="1"/>
        <v>5876.6</v>
      </c>
    </row>
    <row r="6" spans="1:11" x14ac:dyDescent="0.2">
      <c r="A6" s="3" t="s">
        <v>256</v>
      </c>
      <c r="B6" s="4" t="s">
        <v>257</v>
      </c>
      <c r="C6" s="5" t="s">
        <v>262</v>
      </c>
      <c r="D6" s="6" t="s">
        <v>263</v>
      </c>
      <c r="E6" s="7" t="s">
        <v>143</v>
      </c>
      <c r="F6" s="8" t="s">
        <v>20</v>
      </c>
      <c r="G6" s="9">
        <v>13814.59</v>
      </c>
      <c r="H6" s="11">
        <v>0</v>
      </c>
      <c r="I6" s="11">
        <v>1</v>
      </c>
      <c r="J6" s="13">
        <f t="shared" si="0"/>
        <v>0</v>
      </c>
      <c r="K6" s="13">
        <f t="shared" si="1"/>
        <v>13814.59</v>
      </c>
    </row>
    <row r="7" spans="1:11" x14ac:dyDescent="0.2">
      <c r="A7" s="3" t="s">
        <v>256</v>
      </c>
      <c r="B7" s="4" t="s">
        <v>257</v>
      </c>
      <c r="C7" s="5" t="s">
        <v>264</v>
      </c>
      <c r="D7" s="6" t="s">
        <v>265</v>
      </c>
      <c r="E7" s="7" t="s">
        <v>19</v>
      </c>
      <c r="F7" s="8" t="s">
        <v>20</v>
      </c>
      <c r="G7" s="9">
        <v>7562.52</v>
      </c>
      <c r="H7" s="11">
        <v>0</v>
      </c>
      <c r="I7" s="11">
        <v>1</v>
      </c>
      <c r="J7" s="13">
        <f t="shared" si="0"/>
        <v>0</v>
      </c>
      <c r="K7" s="13">
        <f t="shared" si="1"/>
        <v>7562.52</v>
      </c>
    </row>
    <row r="8" spans="1:11" x14ac:dyDescent="0.2">
      <c r="A8" s="3" t="s">
        <v>91</v>
      </c>
      <c r="B8" s="4" t="s">
        <v>92</v>
      </c>
      <c r="C8" s="5" t="s">
        <v>97</v>
      </c>
      <c r="D8" s="6" t="s">
        <v>98</v>
      </c>
      <c r="E8" s="7" t="s">
        <v>99</v>
      </c>
      <c r="F8" s="8" t="s">
        <v>20</v>
      </c>
      <c r="G8" s="9">
        <v>11089.2</v>
      </c>
      <c r="H8" s="11">
        <v>0</v>
      </c>
      <c r="I8" s="11">
        <v>1</v>
      </c>
      <c r="J8" s="13">
        <f t="shared" si="0"/>
        <v>0</v>
      </c>
      <c r="K8" s="13">
        <f t="shared" si="1"/>
        <v>11089.2</v>
      </c>
    </row>
    <row r="9" spans="1:11" x14ac:dyDescent="0.2">
      <c r="A9" s="3" t="s">
        <v>91</v>
      </c>
      <c r="B9" s="4" t="s">
        <v>92</v>
      </c>
      <c r="C9" s="5" t="s">
        <v>100</v>
      </c>
      <c r="D9" s="6" t="s">
        <v>101</v>
      </c>
      <c r="E9" s="7" t="s">
        <v>19</v>
      </c>
      <c r="F9" s="8" t="s">
        <v>20</v>
      </c>
      <c r="G9" s="9">
        <v>20458.27</v>
      </c>
      <c r="H9" s="11">
        <v>0</v>
      </c>
      <c r="I9" s="11">
        <v>1</v>
      </c>
      <c r="J9" s="13">
        <f t="shared" si="0"/>
        <v>0</v>
      </c>
      <c r="K9" s="13">
        <f t="shared" si="1"/>
        <v>20458.27</v>
      </c>
    </row>
    <row r="10" spans="1:11" x14ac:dyDescent="0.2">
      <c r="A10" s="3" t="s">
        <v>15</v>
      </c>
      <c r="B10" s="4" t="s">
        <v>16</v>
      </c>
      <c r="C10" s="5" t="s">
        <v>21</v>
      </c>
      <c r="D10" s="6" t="s">
        <v>22</v>
      </c>
      <c r="E10" s="7" t="s">
        <v>19</v>
      </c>
      <c r="F10" s="8" t="s">
        <v>20</v>
      </c>
      <c r="G10" s="9">
        <v>33966.629999999997</v>
      </c>
      <c r="H10" s="11">
        <v>0</v>
      </c>
      <c r="I10" s="11">
        <v>1</v>
      </c>
      <c r="J10" s="13">
        <f t="shared" si="0"/>
        <v>0</v>
      </c>
      <c r="K10" s="13">
        <f t="shared" si="1"/>
        <v>33966.629999999997</v>
      </c>
    </row>
    <row r="11" spans="1:11" x14ac:dyDescent="0.2">
      <c r="A11" s="3" t="s">
        <v>256</v>
      </c>
      <c r="B11" s="4" t="s">
        <v>257</v>
      </c>
      <c r="C11" s="5" t="s">
        <v>266</v>
      </c>
      <c r="D11" s="6" t="s">
        <v>267</v>
      </c>
      <c r="E11" s="7" t="s">
        <v>143</v>
      </c>
      <c r="F11" s="8" t="s">
        <v>20</v>
      </c>
      <c r="G11" s="9">
        <v>11801.89</v>
      </c>
      <c r="H11" s="11">
        <v>0</v>
      </c>
      <c r="I11" s="11">
        <v>1</v>
      </c>
      <c r="J11" s="13">
        <f t="shared" si="0"/>
        <v>0</v>
      </c>
      <c r="K11" s="13">
        <f t="shared" si="1"/>
        <v>11801.89</v>
      </c>
    </row>
    <row r="12" spans="1:11" x14ac:dyDescent="0.2">
      <c r="A12" s="3" t="s">
        <v>91</v>
      </c>
      <c r="B12" s="4" t="s">
        <v>92</v>
      </c>
      <c r="C12" s="5" t="s">
        <v>102</v>
      </c>
      <c r="D12" s="6" t="s">
        <v>103</v>
      </c>
      <c r="E12" s="7" t="s">
        <v>104</v>
      </c>
      <c r="F12" s="8" t="s">
        <v>20</v>
      </c>
      <c r="G12" s="9">
        <v>16654.12</v>
      </c>
      <c r="H12" s="11">
        <v>0</v>
      </c>
      <c r="I12" s="11">
        <v>1</v>
      </c>
      <c r="J12" s="13">
        <f t="shared" si="0"/>
        <v>0</v>
      </c>
      <c r="K12" s="13">
        <f t="shared" si="1"/>
        <v>16654.12</v>
      </c>
    </row>
    <row r="13" spans="1:11" x14ac:dyDescent="0.2">
      <c r="A13" s="3" t="s">
        <v>256</v>
      </c>
      <c r="B13" s="4" t="s">
        <v>257</v>
      </c>
      <c r="C13" s="5" t="s">
        <v>268</v>
      </c>
      <c r="D13" s="6" t="s">
        <v>269</v>
      </c>
      <c r="E13" s="7" t="s">
        <v>99</v>
      </c>
      <c r="F13" s="8" t="s">
        <v>20</v>
      </c>
      <c r="G13" s="9">
        <v>302.10000000000002</v>
      </c>
      <c r="H13" s="11">
        <v>0</v>
      </c>
      <c r="I13" s="11">
        <v>1</v>
      </c>
      <c r="J13" s="13">
        <f t="shared" si="0"/>
        <v>0</v>
      </c>
      <c r="K13" s="13">
        <f t="shared" si="1"/>
        <v>302.10000000000002</v>
      </c>
    </row>
    <row r="14" spans="1:11" x14ac:dyDescent="0.2">
      <c r="A14" s="3" t="s">
        <v>256</v>
      </c>
      <c r="B14" s="4" t="s">
        <v>257</v>
      </c>
      <c r="C14" s="5" t="s">
        <v>270</v>
      </c>
      <c r="D14" s="6" t="s">
        <v>271</v>
      </c>
      <c r="E14" s="7" t="s">
        <v>19</v>
      </c>
      <c r="F14" s="8" t="s">
        <v>20</v>
      </c>
      <c r="G14" s="9">
        <v>3674.48</v>
      </c>
      <c r="H14" s="11">
        <v>0</v>
      </c>
      <c r="I14" s="11">
        <v>1</v>
      </c>
      <c r="J14" s="13">
        <f t="shared" si="0"/>
        <v>0</v>
      </c>
      <c r="K14" s="13">
        <f t="shared" si="1"/>
        <v>3674.48</v>
      </c>
    </row>
    <row r="15" spans="1:11" x14ac:dyDescent="0.2">
      <c r="A15" s="3" t="s">
        <v>256</v>
      </c>
      <c r="B15" s="4" t="s">
        <v>257</v>
      </c>
      <c r="C15" s="5" t="s">
        <v>272</v>
      </c>
      <c r="D15" s="6" t="s">
        <v>273</v>
      </c>
      <c r="E15" s="7" t="s">
        <v>19</v>
      </c>
      <c r="F15" s="8" t="s">
        <v>20</v>
      </c>
      <c r="G15" s="9">
        <v>18130.79</v>
      </c>
      <c r="H15" s="11">
        <v>0</v>
      </c>
      <c r="I15" s="11">
        <v>1</v>
      </c>
      <c r="J15" s="13">
        <f t="shared" si="0"/>
        <v>0</v>
      </c>
      <c r="K15" s="13">
        <f t="shared" si="1"/>
        <v>18130.79</v>
      </c>
    </row>
    <row r="16" spans="1:11" x14ac:dyDescent="0.2">
      <c r="A16" s="3" t="s">
        <v>91</v>
      </c>
      <c r="B16" s="4" t="s">
        <v>92</v>
      </c>
      <c r="C16" s="5" t="s">
        <v>105</v>
      </c>
      <c r="D16" s="6" t="s">
        <v>106</v>
      </c>
      <c r="E16" s="7" t="s">
        <v>99</v>
      </c>
      <c r="F16" s="8" t="s">
        <v>20</v>
      </c>
      <c r="G16" s="9">
        <v>18121.21</v>
      </c>
      <c r="H16" s="11">
        <v>0</v>
      </c>
      <c r="I16" s="11">
        <v>1</v>
      </c>
      <c r="J16" s="13">
        <f t="shared" si="0"/>
        <v>0</v>
      </c>
      <c r="K16" s="13">
        <f t="shared" si="1"/>
        <v>18121.21</v>
      </c>
    </row>
    <row r="17" spans="1:11" x14ac:dyDescent="0.2">
      <c r="A17" s="3" t="s">
        <v>256</v>
      </c>
      <c r="B17" s="4" t="s">
        <v>257</v>
      </c>
      <c r="C17" s="5" t="s">
        <v>274</v>
      </c>
      <c r="D17" s="6" t="s">
        <v>275</v>
      </c>
      <c r="E17" s="7" t="s">
        <v>19</v>
      </c>
      <c r="F17" s="8" t="s">
        <v>20</v>
      </c>
      <c r="G17" s="9">
        <v>9095.6200000000008</v>
      </c>
      <c r="H17" s="11">
        <v>0</v>
      </c>
      <c r="I17" s="11">
        <v>1</v>
      </c>
      <c r="J17" s="13">
        <f t="shared" si="0"/>
        <v>0</v>
      </c>
      <c r="K17" s="13">
        <f t="shared" si="1"/>
        <v>9095.6200000000008</v>
      </c>
    </row>
    <row r="18" spans="1:11" x14ac:dyDescent="0.2">
      <c r="A18" s="3" t="s">
        <v>91</v>
      </c>
      <c r="B18" s="4" t="s">
        <v>92</v>
      </c>
      <c r="C18" s="5" t="s">
        <v>107</v>
      </c>
      <c r="D18" s="6" t="s">
        <v>108</v>
      </c>
      <c r="E18" s="7" t="s">
        <v>19</v>
      </c>
      <c r="F18" s="8" t="s">
        <v>20</v>
      </c>
      <c r="G18" s="9">
        <v>26189.23</v>
      </c>
      <c r="H18" s="11">
        <v>0</v>
      </c>
      <c r="I18" s="11">
        <v>1</v>
      </c>
      <c r="J18" s="13">
        <f t="shared" si="0"/>
        <v>0</v>
      </c>
      <c r="K18" s="13">
        <f t="shared" si="1"/>
        <v>26189.23</v>
      </c>
    </row>
    <row r="19" spans="1:11" x14ac:dyDescent="0.2">
      <c r="A19" s="3" t="s">
        <v>91</v>
      </c>
      <c r="B19" s="4" t="s">
        <v>92</v>
      </c>
      <c r="C19" s="5" t="s">
        <v>109</v>
      </c>
      <c r="D19" s="6" t="s">
        <v>110</v>
      </c>
      <c r="E19" s="7" t="s">
        <v>104</v>
      </c>
      <c r="F19" s="8" t="s">
        <v>20</v>
      </c>
      <c r="G19" s="9">
        <v>8580.5300000000007</v>
      </c>
      <c r="H19" s="11">
        <v>0</v>
      </c>
      <c r="I19" s="11">
        <v>1</v>
      </c>
      <c r="J19" s="13">
        <f t="shared" si="0"/>
        <v>0</v>
      </c>
      <c r="K19" s="13">
        <f t="shared" si="1"/>
        <v>8580.5300000000007</v>
      </c>
    </row>
    <row r="20" spans="1:11" x14ac:dyDescent="0.2">
      <c r="A20" s="3" t="s">
        <v>91</v>
      </c>
      <c r="B20" s="4" t="s">
        <v>92</v>
      </c>
      <c r="C20" s="5" t="s">
        <v>111</v>
      </c>
      <c r="D20" s="6" t="s">
        <v>112</v>
      </c>
      <c r="E20" s="7" t="s">
        <v>99</v>
      </c>
      <c r="F20" s="8" t="s">
        <v>20</v>
      </c>
      <c r="G20" s="9">
        <v>587.92999999999995</v>
      </c>
      <c r="H20" s="11">
        <v>0</v>
      </c>
      <c r="I20" s="11">
        <v>1</v>
      </c>
      <c r="J20" s="13">
        <f t="shared" si="0"/>
        <v>0</v>
      </c>
      <c r="K20" s="13">
        <f t="shared" si="1"/>
        <v>587.92999999999995</v>
      </c>
    </row>
    <row r="21" spans="1:11" x14ac:dyDescent="0.2">
      <c r="A21" s="3" t="s">
        <v>39</v>
      </c>
      <c r="B21" s="4" t="s">
        <v>40</v>
      </c>
      <c r="C21" s="5" t="s">
        <v>41</v>
      </c>
      <c r="D21" s="6" t="s">
        <v>42</v>
      </c>
      <c r="E21" s="7" t="s">
        <v>43</v>
      </c>
      <c r="F21" s="8" t="s">
        <v>20</v>
      </c>
      <c r="G21" s="9">
        <v>51712.15</v>
      </c>
      <c r="H21" s="11">
        <v>0.5</v>
      </c>
      <c r="I21" s="11">
        <v>0.5</v>
      </c>
      <c r="J21" s="13">
        <f t="shared" si="0"/>
        <v>25856.075000000001</v>
      </c>
      <c r="K21" s="13">
        <f t="shared" si="1"/>
        <v>25856.075000000001</v>
      </c>
    </row>
    <row r="22" spans="1:11" x14ac:dyDescent="0.2">
      <c r="A22" s="3" t="s">
        <v>256</v>
      </c>
      <c r="B22" s="4" t="s">
        <v>257</v>
      </c>
      <c r="C22" s="5" t="s">
        <v>276</v>
      </c>
      <c r="D22" s="6" t="s">
        <v>277</v>
      </c>
      <c r="E22" s="7" t="s">
        <v>99</v>
      </c>
      <c r="F22" s="8" t="s">
        <v>20</v>
      </c>
      <c r="G22" s="9">
        <v>13162.94</v>
      </c>
      <c r="H22" s="11">
        <v>0</v>
      </c>
      <c r="I22" s="11">
        <v>1</v>
      </c>
      <c r="J22" s="13">
        <f t="shared" si="0"/>
        <v>0</v>
      </c>
      <c r="K22" s="13">
        <f t="shared" si="1"/>
        <v>13162.94</v>
      </c>
    </row>
    <row r="23" spans="1:11" x14ac:dyDescent="0.2">
      <c r="A23" s="3" t="s">
        <v>91</v>
      </c>
      <c r="B23" s="4" t="s">
        <v>92</v>
      </c>
      <c r="C23" s="5" t="s">
        <v>113</v>
      </c>
      <c r="D23" s="6" t="s">
        <v>114</v>
      </c>
      <c r="E23" s="7" t="s">
        <v>33</v>
      </c>
      <c r="F23" s="8" t="s">
        <v>20</v>
      </c>
      <c r="G23" s="9">
        <v>17060.64</v>
      </c>
      <c r="H23" s="11">
        <v>0</v>
      </c>
      <c r="I23" s="11">
        <v>1</v>
      </c>
      <c r="J23" s="13">
        <f t="shared" si="0"/>
        <v>0</v>
      </c>
      <c r="K23" s="13">
        <f t="shared" si="1"/>
        <v>17060.64</v>
      </c>
    </row>
    <row r="24" spans="1:11" x14ac:dyDescent="0.2">
      <c r="A24" s="3" t="s">
        <v>256</v>
      </c>
      <c r="B24" s="4" t="s">
        <v>257</v>
      </c>
      <c r="C24" s="5" t="s">
        <v>278</v>
      </c>
      <c r="D24" s="6" t="s">
        <v>279</v>
      </c>
      <c r="E24" s="7" t="s">
        <v>99</v>
      </c>
      <c r="F24" s="8" t="s">
        <v>20</v>
      </c>
      <c r="G24" s="9">
        <v>9738.0400000000009</v>
      </c>
      <c r="H24" s="11">
        <v>0</v>
      </c>
      <c r="I24" s="11">
        <v>1</v>
      </c>
      <c r="J24" s="13">
        <f t="shared" si="0"/>
        <v>0</v>
      </c>
      <c r="K24" s="13">
        <f t="shared" si="1"/>
        <v>9738.0400000000009</v>
      </c>
    </row>
    <row r="25" spans="1:11" x14ac:dyDescent="0.2">
      <c r="A25" s="3" t="s">
        <v>256</v>
      </c>
      <c r="B25" s="4" t="s">
        <v>257</v>
      </c>
      <c r="C25" s="5" t="s">
        <v>280</v>
      </c>
      <c r="D25" s="6" t="s">
        <v>232</v>
      </c>
      <c r="E25" s="7" t="s">
        <v>143</v>
      </c>
      <c r="F25" s="8" t="s">
        <v>20</v>
      </c>
      <c r="G25" s="9">
        <v>13920.67</v>
      </c>
      <c r="H25" s="11">
        <v>0</v>
      </c>
      <c r="I25" s="11">
        <v>1</v>
      </c>
      <c r="J25" s="13">
        <f t="shared" si="0"/>
        <v>0</v>
      </c>
      <c r="K25" s="13">
        <f t="shared" si="1"/>
        <v>13920.67</v>
      </c>
    </row>
    <row r="26" spans="1:11" x14ac:dyDescent="0.2">
      <c r="A26" s="3" t="s">
        <v>91</v>
      </c>
      <c r="B26" s="4" t="s">
        <v>92</v>
      </c>
      <c r="C26" s="5" t="s">
        <v>115</v>
      </c>
      <c r="D26" s="6" t="s">
        <v>116</v>
      </c>
      <c r="E26" s="7" t="s">
        <v>117</v>
      </c>
      <c r="F26" s="8" t="s">
        <v>20</v>
      </c>
      <c r="G26" s="9">
        <v>34927.120000000003</v>
      </c>
      <c r="H26" s="11">
        <v>0.25</v>
      </c>
      <c r="I26" s="11">
        <v>0.75</v>
      </c>
      <c r="J26" s="13">
        <f t="shared" si="0"/>
        <v>8731.7800000000007</v>
      </c>
      <c r="K26" s="13">
        <f t="shared" si="1"/>
        <v>26195.340000000004</v>
      </c>
    </row>
    <row r="27" spans="1:11" x14ac:dyDescent="0.2">
      <c r="A27" s="3" t="s">
        <v>256</v>
      </c>
      <c r="B27" s="4" t="s">
        <v>257</v>
      </c>
      <c r="C27" s="5" t="s">
        <v>281</v>
      </c>
      <c r="D27" s="6" t="s">
        <v>138</v>
      </c>
      <c r="E27" s="7" t="s">
        <v>143</v>
      </c>
      <c r="F27" s="8" t="s">
        <v>20</v>
      </c>
      <c r="G27" s="9">
        <v>12505.92</v>
      </c>
      <c r="H27" s="11">
        <v>0</v>
      </c>
      <c r="I27" s="11">
        <v>1</v>
      </c>
      <c r="J27" s="13">
        <f t="shared" si="0"/>
        <v>0</v>
      </c>
      <c r="K27" s="13">
        <f t="shared" si="1"/>
        <v>12505.92</v>
      </c>
    </row>
    <row r="28" spans="1:11" x14ac:dyDescent="0.2">
      <c r="A28" s="3" t="s">
        <v>401</v>
      </c>
      <c r="B28" s="4" t="s">
        <v>402</v>
      </c>
      <c r="C28" s="5" t="s">
        <v>403</v>
      </c>
      <c r="D28" s="6" t="s">
        <v>312</v>
      </c>
      <c r="E28" s="7" t="s">
        <v>404</v>
      </c>
      <c r="F28" s="8" t="s">
        <v>20</v>
      </c>
      <c r="G28" s="9">
        <v>7718.82</v>
      </c>
      <c r="H28" s="11">
        <v>0</v>
      </c>
      <c r="I28" s="11">
        <v>1</v>
      </c>
      <c r="J28" s="13">
        <f t="shared" si="0"/>
        <v>0</v>
      </c>
      <c r="K28" s="13">
        <f t="shared" si="1"/>
        <v>7718.82</v>
      </c>
    </row>
    <row r="29" spans="1:11" x14ac:dyDescent="0.2">
      <c r="A29" s="3" t="s">
        <v>91</v>
      </c>
      <c r="B29" s="4" t="s">
        <v>92</v>
      </c>
      <c r="C29" s="5" t="s">
        <v>118</v>
      </c>
      <c r="D29" s="6" t="s">
        <v>119</v>
      </c>
      <c r="E29" s="7" t="s">
        <v>120</v>
      </c>
      <c r="F29" s="8" t="s">
        <v>20</v>
      </c>
      <c r="G29" s="9">
        <v>17122.36</v>
      </c>
      <c r="H29" s="11">
        <v>0</v>
      </c>
      <c r="I29" s="11">
        <v>1</v>
      </c>
      <c r="J29" s="13">
        <f t="shared" si="0"/>
        <v>0</v>
      </c>
      <c r="K29" s="13">
        <f t="shared" si="1"/>
        <v>17122.36</v>
      </c>
    </row>
    <row r="30" spans="1:11" x14ac:dyDescent="0.2">
      <c r="A30" s="3" t="s">
        <v>91</v>
      </c>
      <c r="B30" s="4" t="s">
        <v>92</v>
      </c>
      <c r="C30" s="5" t="s">
        <v>121</v>
      </c>
      <c r="D30" s="6" t="s">
        <v>67</v>
      </c>
      <c r="E30" s="7" t="s">
        <v>19</v>
      </c>
      <c r="F30" s="8" t="s">
        <v>20</v>
      </c>
      <c r="G30" s="9">
        <v>19779.27</v>
      </c>
      <c r="H30" s="11">
        <v>0</v>
      </c>
      <c r="I30" s="11">
        <v>1</v>
      </c>
      <c r="J30" s="13">
        <f t="shared" si="0"/>
        <v>0</v>
      </c>
      <c r="K30" s="13">
        <f t="shared" si="1"/>
        <v>19779.27</v>
      </c>
    </row>
    <row r="31" spans="1:11" x14ac:dyDescent="0.2">
      <c r="A31" s="3"/>
      <c r="B31" s="4"/>
      <c r="C31" s="43" t="s">
        <v>494</v>
      </c>
      <c r="D31" s="43" t="s">
        <v>27</v>
      </c>
      <c r="E31" s="43" t="s">
        <v>1033</v>
      </c>
      <c r="F31" s="8"/>
      <c r="G31" s="9">
        <v>6936.04</v>
      </c>
      <c r="H31" s="11">
        <v>1</v>
      </c>
      <c r="I31" s="11">
        <v>0</v>
      </c>
      <c r="J31" s="13">
        <f t="shared" si="0"/>
        <v>6936.04</v>
      </c>
      <c r="K31" s="13">
        <f t="shared" si="1"/>
        <v>0</v>
      </c>
    </row>
    <row r="32" spans="1:11" x14ac:dyDescent="0.2">
      <c r="A32" s="3"/>
      <c r="B32" s="4"/>
      <c r="C32" s="43" t="s">
        <v>494</v>
      </c>
      <c r="D32" s="43" t="s">
        <v>27</v>
      </c>
      <c r="E32" s="43" t="s">
        <v>1033</v>
      </c>
      <c r="F32" s="8"/>
      <c r="G32" s="9">
        <v>1900</v>
      </c>
      <c r="H32" s="11">
        <v>1</v>
      </c>
      <c r="I32" s="11">
        <v>0</v>
      </c>
      <c r="J32" s="13">
        <f t="shared" si="0"/>
        <v>1900</v>
      </c>
      <c r="K32" s="13">
        <f t="shared" si="1"/>
        <v>0</v>
      </c>
    </row>
    <row r="33" spans="1:11" x14ac:dyDescent="0.2">
      <c r="A33" s="3" t="s">
        <v>91</v>
      </c>
      <c r="B33" s="4" t="s">
        <v>92</v>
      </c>
      <c r="C33" s="5" t="s">
        <v>122</v>
      </c>
      <c r="D33" s="6" t="s">
        <v>123</v>
      </c>
      <c r="E33" s="7" t="s">
        <v>99</v>
      </c>
      <c r="F33" s="8" t="s">
        <v>20</v>
      </c>
      <c r="G33" s="9">
        <v>14630.48</v>
      </c>
      <c r="H33" s="11">
        <v>0</v>
      </c>
      <c r="I33" s="11">
        <v>1</v>
      </c>
      <c r="J33" s="13">
        <f t="shared" si="0"/>
        <v>0</v>
      </c>
      <c r="K33" s="13">
        <f t="shared" si="1"/>
        <v>14630.48</v>
      </c>
    </row>
    <row r="34" spans="1:11" x14ac:dyDescent="0.2">
      <c r="A34" s="3" t="s">
        <v>256</v>
      </c>
      <c r="B34" s="4" t="s">
        <v>257</v>
      </c>
      <c r="C34" s="5" t="s">
        <v>282</v>
      </c>
      <c r="D34" s="6" t="s">
        <v>283</v>
      </c>
      <c r="E34" s="7" t="s">
        <v>99</v>
      </c>
      <c r="F34" s="8" t="s">
        <v>20</v>
      </c>
      <c r="G34" s="9">
        <v>25.89</v>
      </c>
      <c r="H34" s="11">
        <v>0</v>
      </c>
      <c r="I34" s="11">
        <v>1</v>
      </c>
      <c r="J34" s="13">
        <f t="shared" si="0"/>
        <v>0</v>
      </c>
      <c r="K34" s="13">
        <f t="shared" si="1"/>
        <v>25.89</v>
      </c>
    </row>
    <row r="35" spans="1:11" x14ac:dyDescent="0.2">
      <c r="A35" s="3" t="s">
        <v>256</v>
      </c>
      <c r="B35" s="4" t="s">
        <v>257</v>
      </c>
      <c r="C35" s="5" t="s">
        <v>284</v>
      </c>
      <c r="D35" s="6" t="s">
        <v>156</v>
      </c>
      <c r="E35" s="7" t="s">
        <v>19</v>
      </c>
      <c r="F35" s="8" t="s">
        <v>20</v>
      </c>
      <c r="G35" s="9">
        <v>11701.91</v>
      </c>
      <c r="H35" s="11">
        <v>0</v>
      </c>
      <c r="I35" s="11">
        <v>1</v>
      </c>
      <c r="J35" s="13">
        <f t="shared" si="0"/>
        <v>0</v>
      </c>
      <c r="K35" s="13">
        <f t="shared" si="1"/>
        <v>11701.91</v>
      </c>
    </row>
    <row r="36" spans="1:11" x14ac:dyDescent="0.2">
      <c r="A36" s="3" t="s">
        <v>256</v>
      </c>
      <c r="B36" s="4" t="s">
        <v>257</v>
      </c>
      <c r="C36" s="5" t="s">
        <v>285</v>
      </c>
      <c r="D36" s="6" t="s">
        <v>286</v>
      </c>
      <c r="E36" s="7" t="s">
        <v>133</v>
      </c>
      <c r="F36" s="8" t="s">
        <v>134</v>
      </c>
      <c r="G36" s="9">
        <v>1519.13</v>
      </c>
      <c r="H36" s="11">
        <v>0</v>
      </c>
      <c r="I36" s="11">
        <v>1</v>
      </c>
      <c r="J36" s="13">
        <f t="shared" si="0"/>
        <v>0</v>
      </c>
      <c r="K36" s="13">
        <f t="shared" si="1"/>
        <v>1519.13</v>
      </c>
    </row>
    <row r="37" spans="1:11" x14ac:dyDescent="0.2">
      <c r="A37" s="3" t="s">
        <v>256</v>
      </c>
      <c r="B37" s="4" t="s">
        <v>257</v>
      </c>
      <c r="C37" s="5" t="s">
        <v>287</v>
      </c>
      <c r="D37" s="6" t="s">
        <v>288</v>
      </c>
      <c r="E37" s="7" t="s">
        <v>154</v>
      </c>
      <c r="F37" s="8" t="s">
        <v>20</v>
      </c>
      <c r="G37" s="9">
        <v>16248.93</v>
      </c>
      <c r="H37" s="12">
        <v>0</v>
      </c>
      <c r="I37" s="11">
        <v>1</v>
      </c>
      <c r="J37" s="13">
        <f t="shared" si="0"/>
        <v>0</v>
      </c>
      <c r="K37" s="13">
        <f t="shared" si="1"/>
        <v>16248.93</v>
      </c>
    </row>
    <row r="38" spans="1:11" x14ac:dyDescent="0.2">
      <c r="A38" s="3" t="s">
        <v>256</v>
      </c>
      <c r="B38" s="4" t="s">
        <v>257</v>
      </c>
      <c r="C38" s="5" t="s">
        <v>289</v>
      </c>
      <c r="D38" s="6" t="s">
        <v>290</v>
      </c>
      <c r="E38" s="7" t="s">
        <v>291</v>
      </c>
      <c r="F38" s="8" t="s">
        <v>292</v>
      </c>
      <c r="G38" s="9">
        <v>13687.32</v>
      </c>
      <c r="H38" s="11">
        <v>0</v>
      </c>
      <c r="I38" s="11">
        <v>1</v>
      </c>
      <c r="J38" s="13">
        <f t="shared" si="0"/>
        <v>0</v>
      </c>
      <c r="K38" s="13">
        <f t="shared" si="1"/>
        <v>13687.32</v>
      </c>
    </row>
    <row r="39" spans="1:11" x14ac:dyDescent="0.2">
      <c r="A39" s="3" t="s">
        <v>91</v>
      </c>
      <c r="B39" s="4" t="s">
        <v>92</v>
      </c>
      <c r="C39" s="5" t="s">
        <v>124</v>
      </c>
      <c r="D39" s="6" t="s">
        <v>125</v>
      </c>
      <c r="E39" s="7" t="s">
        <v>126</v>
      </c>
      <c r="F39" s="8" t="s">
        <v>20</v>
      </c>
      <c r="G39" s="9">
        <v>5975.51</v>
      </c>
      <c r="H39" s="11">
        <v>0</v>
      </c>
      <c r="I39" s="11">
        <v>1</v>
      </c>
      <c r="J39" s="13">
        <f t="shared" si="0"/>
        <v>0</v>
      </c>
      <c r="K39" s="13">
        <f t="shared" si="1"/>
        <v>5975.51</v>
      </c>
    </row>
    <row r="40" spans="1:11" x14ac:dyDescent="0.2">
      <c r="A40" s="3" t="s">
        <v>401</v>
      </c>
      <c r="B40" s="4" t="s">
        <v>402</v>
      </c>
      <c r="C40" s="5" t="s">
        <v>124</v>
      </c>
      <c r="D40" s="6" t="s">
        <v>405</v>
      </c>
      <c r="E40" s="7" t="s">
        <v>19</v>
      </c>
      <c r="F40" s="8" t="s">
        <v>20</v>
      </c>
      <c r="G40" s="9">
        <v>4186.88</v>
      </c>
      <c r="H40" s="11">
        <v>0</v>
      </c>
      <c r="I40" s="11">
        <v>1</v>
      </c>
      <c r="J40" s="13">
        <f t="shared" si="0"/>
        <v>0</v>
      </c>
      <c r="K40" s="13">
        <f t="shared" si="1"/>
        <v>4186.88</v>
      </c>
    </row>
    <row r="41" spans="1:11" x14ac:dyDescent="0.2">
      <c r="A41" s="3" t="s">
        <v>91</v>
      </c>
      <c r="B41" s="4" t="s">
        <v>92</v>
      </c>
      <c r="C41" s="5" t="s">
        <v>127</v>
      </c>
      <c r="D41" s="6" t="s">
        <v>128</v>
      </c>
      <c r="E41" s="7" t="s">
        <v>99</v>
      </c>
      <c r="F41" s="8" t="s">
        <v>20</v>
      </c>
      <c r="G41" s="9">
        <v>4514.1099999999997</v>
      </c>
      <c r="H41" s="11">
        <v>0</v>
      </c>
      <c r="I41" s="11">
        <v>1</v>
      </c>
      <c r="J41" s="13">
        <f t="shared" si="0"/>
        <v>0</v>
      </c>
      <c r="K41" s="13">
        <f t="shared" si="1"/>
        <v>4514.1099999999997</v>
      </c>
    </row>
    <row r="42" spans="1:11" x14ac:dyDescent="0.2">
      <c r="A42" s="3" t="s">
        <v>256</v>
      </c>
      <c r="B42" s="4" t="s">
        <v>257</v>
      </c>
      <c r="C42" s="5" t="s">
        <v>293</v>
      </c>
      <c r="D42" s="6" t="s">
        <v>294</v>
      </c>
      <c r="E42" s="7" t="s">
        <v>19</v>
      </c>
      <c r="F42" s="8" t="s">
        <v>20</v>
      </c>
      <c r="G42" s="9">
        <v>8579.82</v>
      </c>
      <c r="H42" s="11">
        <v>0</v>
      </c>
      <c r="I42" s="11">
        <v>1</v>
      </c>
      <c r="J42" s="13">
        <f t="shared" si="0"/>
        <v>0</v>
      </c>
      <c r="K42" s="13">
        <f t="shared" si="1"/>
        <v>8579.82</v>
      </c>
    </row>
    <row r="43" spans="1:11" x14ac:dyDescent="0.2">
      <c r="A43" s="3" t="s">
        <v>91</v>
      </c>
      <c r="B43" s="4" t="s">
        <v>92</v>
      </c>
      <c r="C43" s="5" t="s">
        <v>129</v>
      </c>
      <c r="D43" s="6" t="s">
        <v>130</v>
      </c>
      <c r="E43" s="7" t="s">
        <v>99</v>
      </c>
      <c r="F43" s="8" t="s">
        <v>20</v>
      </c>
      <c r="G43" s="9">
        <v>12295.95</v>
      </c>
      <c r="H43" s="11">
        <v>0</v>
      </c>
      <c r="I43" s="11">
        <v>1</v>
      </c>
      <c r="J43" s="13">
        <f t="shared" si="0"/>
        <v>0</v>
      </c>
      <c r="K43" s="13">
        <f t="shared" si="1"/>
        <v>12295.95</v>
      </c>
    </row>
    <row r="44" spans="1:11" x14ac:dyDescent="0.2">
      <c r="A44" s="3" t="s">
        <v>91</v>
      </c>
      <c r="B44" s="4" t="s">
        <v>92</v>
      </c>
      <c r="C44" s="5" t="s">
        <v>131</v>
      </c>
      <c r="D44" s="6" t="s">
        <v>132</v>
      </c>
      <c r="E44" s="7" t="s">
        <v>133</v>
      </c>
      <c r="F44" s="8" t="s">
        <v>134</v>
      </c>
      <c r="G44" s="9">
        <v>15711.13</v>
      </c>
      <c r="H44" s="11">
        <v>0</v>
      </c>
      <c r="I44" s="11">
        <v>1</v>
      </c>
      <c r="J44" s="13">
        <f t="shared" si="0"/>
        <v>0</v>
      </c>
      <c r="K44" s="13">
        <f t="shared" si="1"/>
        <v>15711.13</v>
      </c>
    </row>
    <row r="45" spans="1:11" x14ac:dyDescent="0.2">
      <c r="A45" s="3" t="s">
        <v>91</v>
      </c>
      <c r="B45" s="4" t="s">
        <v>92</v>
      </c>
      <c r="C45" s="5" t="s">
        <v>135</v>
      </c>
      <c r="D45" s="6" t="s">
        <v>136</v>
      </c>
      <c r="E45" s="7" t="s">
        <v>133</v>
      </c>
      <c r="F45" s="8" t="s">
        <v>134</v>
      </c>
      <c r="G45" s="9">
        <v>8425.5</v>
      </c>
      <c r="H45" s="11">
        <v>0</v>
      </c>
      <c r="I45" s="11">
        <v>1</v>
      </c>
      <c r="J45" s="13">
        <f t="shared" si="0"/>
        <v>0</v>
      </c>
      <c r="K45" s="13">
        <f t="shared" si="1"/>
        <v>8425.5</v>
      </c>
    </row>
    <row r="46" spans="1:11" x14ac:dyDescent="0.2">
      <c r="A46" s="3" t="s">
        <v>256</v>
      </c>
      <c r="B46" s="4" t="s">
        <v>257</v>
      </c>
      <c r="C46" s="5" t="s">
        <v>295</v>
      </c>
      <c r="D46" s="6" t="s">
        <v>296</v>
      </c>
      <c r="E46" s="7" t="s">
        <v>143</v>
      </c>
      <c r="F46" s="8" t="s">
        <v>20</v>
      </c>
      <c r="G46" s="9">
        <v>906.3</v>
      </c>
      <c r="H46" s="11">
        <v>0</v>
      </c>
      <c r="I46" s="11">
        <v>1</v>
      </c>
      <c r="J46" s="13">
        <f t="shared" si="0"/>
        <v>0</v>
      </c>
      <c r="K46" s="13">
        <f t="shared" si="1"/>
        <v>906.3</v>
      </c>
    </row>
    <row r="47" spans="1:11" x14ac:dyDescent="0.2">
      <c r="A47" s="3" t="s">
        <v>401</v>
      </c>
      <c r="B47" s="4" t="s">
        <v>402</v>
      </c>
      <c r="C47" s="5" t="s">
        <v>406</v>
      </c>
      <c r="D47" s="6" t="s">
        <v>407</v>
      </c>
      <c r="E47" s="7" t="s">
        <v>408</v>
      </c>
      <c r="F47" s="8" t="s">
        <v>409</v>
      </c>
      <c r="G47" s="9">
        <v>1119</v>
      </c>
      <c r="H47" s="11">
        <v>0</v>
      </c>
      <c r="I47" s="11">
        <v>1</v>
      </c>
      <c r="J47" s="13">
        <f t="shared" si="0"/>
        <v>0</v>
      </c>
      <c r="K47" s="13">
        <f t="shared" si="1"/>
        <v>1119</v>
      </c>
    </row>
    <row r="48" spans="1:11" x14ac:dyDescent="0.2">
      <c r="A48" s="3" t="s">
        <v>256</v>
      </c>
      <c r="B48" s="4" t="s">
        <v>257</v>
      </c>
      <c r="C48" s="5" t="s">
        <v>297</v>
      </c>
      <c r="D48" s="6" t="s">
        <v>298</v>
      </c>
      <c r="E48" s="7" t="s">
        <v>99</v>
      </c>
      <c r="F48" s="8" t="s">
        <v>20</v>
      </c>
      <c r="G48" s="9">
        <v>13110.35</v>
      </c>
      <c r="H48" s="11">
        <v>0</v>
      </c>
      <c r="I48" s="11">
        <v>1</v>
      </c>
      <c r="J48" s="13">
        <f t="shared" si="0"/>
        <v>0</v>
      </c>
      <c r="K48" s="13">
        <f t="shared" si="1"/>
        <v>13110.35</v>
      </c>
    </row>
    <row r="49" spans="1:11" x14ac:dyDescent="0.2">
      <c r="A49" s="3" t="s">
        <v>91</v>
      </c>
      <c r="B49" s="4" t="s">
        <v>92</v>
      </c>
      <c r="C49" s="5" t="s">
        <v>137</v>
      </c>
      <c r="D49" s="6" t="s">
        <v>138</v>
      </c>
      <c r="E49" s="7" t="s">
        <v>33</v>
      </c>
      <c r="F49" s="8" t="s">
        <v>20</v>
      </c>
      <c r="G49" s="9">
        <v>12626.95</v>
      </c>
      <c r="H49" s="11">
        <v>0</v>
      </c>
      <c r="I49" s="11">
        <v>1</v>
      </c>
      <c r="J49" s="13">
        <f t="shared" si="0"/>
        <v>0</v>
      </c>
      <c r="K49" s="13">
        <f t="shared" si="1"/>
        <v>12626.95</v>
      </c>
    </row>
    <row r="50" spans="1:11" x14ac:dyDescent="0.2">
      <c r="A50" s="3" t="s">
        <v>256</v>
      </c>
      <c r="B50" s="4" t="s">
        <v>257</v>
      </c>
      <c r="C50" s="5" t="s">
        <v>299</v>
      </c>
      <c r="D50" s="6" t="s">
        <v>300</v>
      </c>
      <c r="E50" s="7" t="s">
        <v>143</v>
      </c>
      <c r="F50" s="8" t="s">
        <v>20</v>
      </c>
      <c r="G50" s="9">
        <v>575.05999999999995</v>
      </c>
      <c r="H50" s="11">
        <v>0</v>
      </c>
      <c r="I50" s="11">
        <v>1</v>
      </c>
      <c r="J50" s="13">
        <f t="shared" si="0"/>
        <v>0</v>
      </c>
      <c r="K50" s="13">
        <f t="shared" si="1"/>
        <v>575.05999999999995</v>
      </c>
    </row>
    <row r="51" spans="1:11" x14ac:dyDescent="0.2">
      <c r="A51" s="3" t="s">
        <v>256</v>
      </c>
      <c r="B51" s="4" t="s">
        <v>257</v>
      </c>
      <c r="C51" s="5" t="s">
        <v>301</v>
      </c>
      <c r="D51" s="6" t="s">
        <v>220</v>
      </c>
      <c r="E51" s="7" t="s">
        <v>33</v>
      </c>
      <c r="F51" s="8" t="s">
        <v>20</v>
      </c>
      <c r="G51" s="9">
        <v>4299.6400000000003</v>
      </c>
      <c r="H51" s="11">
        <v>0</v>
      </c>
      <c r="I51" s="11">
        <v>1</v>
      </c>
      <c r="J51" s="13">
        <f t="shared" si="0"/>
        <v>0</v>
      </c>
      <c r="K51" s="13">
        <f t="shared" si="1"/>
        <v>4299.6400000000003</v>
      </c>
    </row>
    <row r="52" spans="1:11" x14ac:dyDescent="0.2">
      <c r="A52" s="3" t="s">
        <v>39</v>
      </c>
      <c r="B52" s="4" t="s">
        <v>40</v>
      </c>
      <c r="C52" s="5" t="s">
        <v>44</v>
      </c>
      <c r="D52" s="6" t="s">
        <v>45</v>
      </c>
      <c r="E52" s="7" t="s">
        <v>46</v>
      </c>
      <c r="F52" s="8" t="s">
        <v>47</v>
      </c>
      <c r="G52" s="9">
        <v>49251.71</v>
      </c>
      <c r="H52" s="11">
        <v>0.5</v>
      </c>
      <c r="I52" s="11">
        <v>0.5</v>
      </c>
      <c r="J52" s="13">
        <f t="shared" si="0"/>
        <v>24625.855</v>
      </c>
      <c r="K52" s="13">
        <f t="shared" si="1"/>
        <v>24625.855</v>
      </c>
    </row>
    <row r="53" spans="1:11" x14ac:dyDescent="0.2">
      <c r="A53" s="3" t="s">
        <v>91</v>
      </c>
      <c r="B53" s="4" t="s">
        <v>92</v>
      </c>
      <c r="C53" s="5" t="s">
        <v>139</v>
      </c>
      <c r="D53" s="6" t="s">
        <v>140</v>
      </c>
      <c r="E53" s="7" t="s">
        <v>133</v>
      </c>
      <c r="F53" s="8" t="s">
        <v>134</v>
      </c>
      <c r="G53" s="9">
        <v>8545.84</v>
      </c>
      <c r="H53" s="11">
        <v>0</v>
      </c>
      <c r="I53" s="11">
        <v>1</v>
      </c>
      <c r="J53" s="13">
        <f t="shared" si="0"/>
        <v>0</v>
      </c>
      <c r="K53" s="13">
        <f t="shared" si="1"/>
        <v>8545.84</v>
      </c>
    </row>
    <row r="54" spans="1:11" x14ac:dyDescent="0.2">
      <c r="A54" s="3" t="s">
        <v>91</v>
      </c>
      <c r="B54" s="4" t="s">
        <v>92</v>
      </c>
      <c r="C54" s="5" t="s">
        <v>141</v>
      </c>
      <c r="D54" s="6" t="s">
        <v>142</v>
      </c>
      <c r="E54" s="7" t="s">
        <v>143</v>
      </c>
      <c r="F54" s="8" t="s">
        <v>20</v>
      </c>
      <c r="G54" s="9">
        <v>7310.74</v>
      </c>
      <c r="H54" s="11">
        <v>0</v>
      </c>
      <c r="I54" s="11">
        <v>1</v>
      </c>
      <c r="J54" s="13">
        <f t="shared" si="0"/>
        <v>0</v>
      </c>
      <c r="K54" s="13">
        <f t="shared" si="1"/>
        <v>7310.74</v>
      </c>
    </row>
    <row r="55" spans="1:11" x14ac:dyDescent="0.2">
      <c r="A55" s="3" t="s">
        <v>256</v>
      </c>
      <c r="B55" s="4" t="s">
        <v>257</v>
      </c>
      <c r="C55" s="5" t="s">
        <v>302</v>
      </c>
      <c r="D55" s="6" t="s">
        <v>303</v>
      </c>
      <c r="E55" s="7" t="s">
        <v>19</v>
      </c>
      <c r="F55" s="8" t="s">
        <v>20</v>
      </c>
      <c r="G55" s="9">
        <v>12297.07</v>
      </c>
      <c r="H55" s="11">
        <v>0</v>
      </c>
      <c r="I55" s="11">
        <v>1</v>
      </c>
      <c r="J55" s="13">
        <f t="shared" si="0"/>
        <v>0</v>
      </c>
      <c r="K55" s="13">
        <f t="shared" si="1"/>
        <v>12297.07</v>
      </c>
    </row>
    <row r="56" spans="1:11" x14ac:dyDescent="0.2">
      <c r="A56" s="3" t="s">
        <v>91</v>
      </c>
      <c r="B56" s="4" t="s">
        <v>92</v>
      </c>
      <c r="C56" s="5" t="s">
        <v>144</v>
      </c>
      <c r="D56" s="6" t="s">
        <v>145</v>
      </c>
      <c r="E56" s="7" t="s">
        <v>146</v>
      </c>
      <c r="F56" s="8" t="s">
        <v>147</v>
      </c>
      <c r="G56" s="9">
        <v>6763.09</v>
      </c>
      <c r="H56" s="11">
        <v>0</v>
      </c>
      <c r="I56" s="11">
        <v>1</v>
      </c>
      <c r="J56" s="13">
        <f t="shared" si="0"/>
        <v>0</v>
      </c>
      <c r="K56" s="13">
        <f t="shared" si="1"/>
        <v>6763.09</v>
      </c>
    </row>
    <row r="57" spans="1:11" x14ac:dyDescent="0.2">
      <c r="A57" s="3" t="s">
        <v>91</v>
      </c>
      <c r="B57" s="4" t="s">
        <v>92</v>
      </c>
      <c r="C57" s="5" t="s">
        <v>148</v>
      </c>
      <c r="D57" s="6" t="s">
        <v>149</v>
      </c>
      <c r="E57" s="7" t="s">
        <v>150</v>
      </c>
      <c r="F57" s="8" t="s">
        <v>151</v>
      </c>
      <c r="G57" s="9">
        <v>10393.23</v>
      </c>
      <c r="H57" s="11">
        <v>0.05</v>
      </c>
      <c r="I57" s="11">
        <v>0.95</v>
      </c>
      <c r="J57" s="13">
        <f t="shared" si="0"/>
        <v>519.66150000000005</v>
      </c>
      <c r="K57" s="13">
        <f t="shared" si="1"/>
        <v>9873.5684999999994</v>
      </c>
    </row>
    <row r="58" spans="1:11" x14ac:dyDescent="0.2">
      <c r="A58" s="3" t="s">
        <v>39</v>
      </c>
      <c r="B58" s="4" t="s">
        <v>40</v>
      </c>
      <c r="C58" s="5" t="s">
        <v>48</v>
      </c>
      <c r="D58" s="6" t="s">
        <v>49</v>
      </c>
      <c r="E58" s="7" t="s">
        <v>50</v>
      </c>
      <c r="F58" s="8" t="s">
        <v>20</v>
      </c>
      <c r="G58" s="9">
        <v>46199.63</v>
      </c>
      <c r="H58" s="11">
        <v>1</v>
      </c>
      <c r="I58" s="11">
        <v>0</v>
      </c>
      <c r="J58" s="13">
        <f t="shared" si="0"/>
        <v>46199.63</v>
      </c>
      <c r="K58" s="13">
        <f t="shared" si="1"/>
        <v>0</v>
      </c>
    </row>
    <row r="59" spans="1:11" x14ac:dyDescent="0.2">
      <c r="A59" s="3" t="s">
        <v>39</v>
      </c>
      <c r="B59" s="4" t="s">
        <v>40</v>
      </c>
      <c r="C59" s="5" t="s">
        <v>48</v>
      </c>
      <c r="D59" s="6" t="s">
        <v>49</v>
      </c>
      <c r="E59" s="7" t="s">
        <v>50</v>
      </c>
      <c r="F59" s="8" t="s">
        <v>20</v>
      </c>
      <c r="G59" s="9">
        <v>-16340.23</v>
      </c>
      <c r="H59" s="11">
        <v>1</v>
      </c>
      <c r="I59" s="11">
        <v>0</v>
      </c>
      <c r="J59" s="13">
        <f t="shared" si="0"/>
        <v>-16340.23</v>
      </c>
      <c r="K59" s="13">
        <f t="shared" si="1"/>
        <v>0</v>
      </c>
    </row>
    <row r="60" spans="1:11" x14ac:dyDescent="0.2">
      <c r="A60" s="3" t="s">
        <v>256</v>
      </c>
      <c r="B60" s="4" t="s">
        <v>257</v>
      </c>
      <c r="C60" s="5" t="s">
        <v>304</v>
      </c>
      <c r="D60" s="6" t="s">
        <v>156</v>
      </c>
      <c r="E60" s="7" t="s">
        <v>33</v>
      </c>
      <c r="F60" s="8" t="s">
        <v>20</v>
      </c>
      <c r="G60" s="9">
        <v>7439.04</v>
      </c>
      <c r="H60" s="11">
        <v>0</v>
      </c>
      <c r="I60" s="11">
        <v>1</v>
      </c>
      <c r="J60" s="13">
        <f t="shared" si="0"/>
        <v>0</v>
      </c>
      <c r="K60" s="13">
        <f t="shared" si="1"/>
        <v>7439.04</v>
      </c>
    </row>
    <row r="61" spans="1:11" x14ac:dyDescent="0.2">
      <c r="A61" s="3" t="s">
        <v>256</v>
      </c>
      <c r="B61" s="4" t="s">
        <v>257</v>
      </c>
      <c r="C61" s="5" t="s">
        <v>305</v>
      </c>
      <c r="D61" s="6" t="s">
        <v>295</v>
      </c>
      <c r="E61" s="7" t="s">
        <v>146</v>
      </c>
      <c r="F61" s="8" t="s">
        <v>147</v>
      </c>
      <c r="G61" s="9">
        <v>16393.849999999999</v>
      </c>
      <c r="H61" s="11">
        <v>0</v>
      </c>
      <c r="I61" s="11">
        <v>1</v>
      </c>
      <c r="J61" s="13">
        <f t="shared" si="0"/>
        <v>0</v>
      </c>
      <c r="K61" s="13">
        <f t="shared" si="1"/>
        <v>16393.849999999999</v>
      </c>
    </row>
    <row r="62" spans="1:11" x14ac:dyDescent="0.2">
      <c r="A62" s="3" t="s">
        <v>256</v>
      </c>
      <c r="B62" s="4" t="s">
        <v>257</v>
      </c>
      <c r="C62" s="5" t="s">
        <v>306</v>
      </c>
      <c r="D62" s="6" t="s">
        <v>307</v>
      </c>
      <c r="E62" s="7" t="s">
        <v>308</v>
      </c>
      <c r="F62" s="8" t="s">
        <v>20</v>
      </c>
      <c r="G62" s="9">
        <v>21015.759999999998</v>
      </c>
      <c r="H62" s="11">
        <v>0</v>
      </c>
      <c r="I62" s="11">
        <v>1</v>
      </c>
      <c r="J62" s="13">
        <f t="shared" si="0"/>
        <v>0</v>
      </c>
      <c r="K62" s="13">
        <f t="shared" si="1"/>
        <v>21015.759999999998</v>
      </c>
    </row>
    <row r="63" spans="1:11" x14ac:dyDescent="0.2">
      <c r="A63" s="3" t="s">
        <v>91</v>
      </c>
      <c r="B63" s="4" t="s">
        <v>92</v>
      </c>
      <c r="C63" s="5" t="s">
        <v>152</v>
      </c>
      <c r="D63" s="6" t="s">
        <v>153</v>
      </c>
      <c r="E63" s="7" t="s">
        <v>154</v>
      </c>
      <c r="F63" s="8" t="s">
        <v>20</v>
      </c>
      <c r="G63" s="9">
        <v>27094.31</v>
      </c>
      <c r="H63" s="12">
        <v>0</v>
      </c>
      <c r="I63" s="11">
        <v>1</v>
      </c>
      <c r="J63" s="13">
        <f t="shared" si="0"/>
        <v>0</v>
      </c>
      <c r="K63" s="13">
        <f t="shared" si="1"/>
        <v>27094.31</v>
      </c>
    </row>
    <row r="64" spans="1:11" x14ac:dyDescent="0.2">
      <c r="A64" s="3" t="s">
        <v>91</v>
      </c>
      <c r="B64" s="4" t="s">
        <v>92</v>
      </c>
      <c r="C64" s="5" t="s">
        <v>155</v>
      </c>
      <c r="D64" s="6" t="s">
        <v>156</v>
      </c>
      <c r="E64" s="7" t="s">
        <v>146</v>
      </c>
      <c r="F64" s="8" t="s">
        <v>147</v>
      </c>
      <c r="G64" s="9">
        <v>13787.37</v>
      </c>
      <c r="H64" s="11">
        <v>0</v>
      </c>
      <c r="I64" s="11">
        <v>1</v>
      </c>
      <c r="J64" s="13">
        <f t="shared" si="0"/>
        <v>0</v>
      </c>
      <c r="K64" s="13">
        <f t="shared" si="1"/>
        <v>13787.37</v>
      </c>
    </row>
    <row r="65" spans="1:11" x14ac:dyDescent="0.2">
      <c r="A65" s="3" t="s">
        <v>91</v>
      </c>
      <c r="B65" s="4" t="s">
        <v>92</v>
      </c>
      <c r="C65" s="5" t="s">
        <v>157</v>
      </c>
      <c r="D65" s="6" t="s">
        <v>158</v>
      </c>
      <c r="E65" s="7" t="s">
        <v>133</v>
      </c>
      <c r="F65" s="8" t="s">
        <v>134</v>
      </c>
      <c r="G65" s="9">
        <v>481.85</v>
      </c>
      <c r="H65" s="11">
        <v>0</v>
      </c>
      <c r="I65" s="11">
        <v>1</v>
      </c>
      <c r="J65" s="13">
        <f t="shared" si="0"/>
        <v>0</v>
      </c>
      <c r="K65" s="13">
        <f t="shared" si="1"/>
        <v>481.85</v>
      </c>
    </row>
    <row r="66" spans="1:11" x14ac:dyDescent="0.2">
      <c r="A66" s="3" t="s">
        <v>91</v>
      </c>
      <c r="B66" s="4" t="s">
        <v>92</v>
      </c>
      <c r="C66" s="5" t="s">
        <v>162</v>
      </c>
      <c r="D66" s="6" t="s">
        <v>163</v>
      </c>
      <c r="E66" s="7" t="s">
        <v>19</v>
      </c>
      <c r="F66" s="8" t="s">
        <v>20</v>
      </c>
      <c r="G66" s="9">
        <v>23104.959999999999</v>
      </c>
      <c r="H66" s="11">
        <v>0</v>
      </c>
      <c r="I66" s="11">
        <v>1</v>
      </c>
      <c r="J66" s="13">
        <f t="shared" ref="J66:J129" si="2">SUM(G66*H66)</f>
        <v>0</v>
      </c>
      <c r="K66" s="13">
        <f t="shared" ref="K66:K129" si="3">SUM(G66*I66)</f>
        <v>23104.959999999999</v>
      </c>
    </row>
    <row r="67" spans="1:11" x14ac:dyDescent="0.2">
      <c r="A67" s="3" t="s">
        <v>91</v>
      </c>
      <c r="B67" s="4" t="s">
        <v>92</v>
      </c>
      <c r="C67" s="5" t="s">
        <v>164</v>
      </c>
      <c r="D67" s="6" t="s">
        <v>165</v>
      </c>
      <c r="E67" s="7" t="s">
        <v>19</v>
      </c>
      <c r="F67" s="8" t="s">
        <v>20</v>
      </c>
      <c r="G67" s="9">
        <v>18004.91</v>
      </c>
      <c r="H67" s="11">
        <v>0</v>
      </c>
      <c r="I67" s="11">
        <v>1</v>
      </c>
      <c r="J67" s="13">
        <f t="shared" si="2"/>
        <v>0</v>
      </c>
      <c r="K67" s="13">
        <f t="shared" si="3"/>
        <v>18004.91</v>
      </c>
    </row>
    <row r="68" spans="1:11" x14ac:dyDescent="0.2">
      <c r="A68" s="3"/>
      <c r="B68" s="4"/>
      <c r="C68" s="43" t="s">
        <v>485</v>
      </c>
      <c r="D68" s="43" t="s">
        <v>1034</v>
      </c>
      <c r="E68" s="43" t="s">
        <v>1035</v>
      </c>
      <c r="F68" s="8"/>
      <c r="G68" s="9">
        <v>6929.96</v>
      </c>
      <c r="H68" s="11">
        <v>1</v>
      </c>
      <c r="I68" s="11">
        <v>0</v>
      </c>
      <c r="J68" s="13">
        <f t="shared" si="2"/>
        <v>6929.96</v>
      </c>
      <c r="K68" s="13">
        <f t="shared" si="3"/>
        <v>0</v>
      </c>
    </row>
    <row r="69" spans="1:11" x14ac:dyDescent="0.2">
      <c r="A69" s="3"/>
      <c r="B69" s="4"/>
      <c r="C69" s="43" t="s">
        <v>485</v>
      </c>
      <c r="D69" s="43" t="s">
        <v>1034</v>
      </c>
      <c r="E69" s="43" t="s">
        <v>1035</v>
      </c>
      <c r="F69" s="8"/>
      <c r="G69" s="9">
        <v>7800</v>
      </c>
      <c r="H69" s="11">
        <v>1</v>
      </c>
      <c r="I69" s="11">
        <v>0</v>
      </c>
      <c r="J69" s="13">
        <f t="shared" si="2"/>
        <v>7800</v>
      </c>
      <c r="K69" s="13">
        <f t="shared" si="3"/>
        <v>0</v>
      </c>
    </row>
    <row r="70" spans="1:11" x14ac:dyDescent="0.2">
      <c r="A70" s="3" t="s">
        <v>39</v>
      </c>
      <c r="B70" s="4" t="s">
        <v>40</v>
      </c>
      <c r="C70" s="5" t="s">
        <v>51</v>
      </c>
      <c r="D70" s="6" t="s">
        <v>52</v>
      </c>
      <c r="E70" s="7" t="s">
        <v>53</v>
      </c>
      <c r="F70" s="8" t="s">
        <v>20</v>
      </c>
      <c r="G70" s="9">
        <v>1551.92</v>
      </c>
      <c r="H70" s="11">
        <v>1</v>
      </c>
      <c r="I70" s="11">
        <v>0</v>
      </c>
      <c r="J70" s="13">
        <f t="shared" si="2"/>
        <v>1551.92</v>
      </c>
      <c r="K70" s="13">
        <f t="shared" si="3"/>
        <v>0</v>
      </c>
    </row>
    <row r="71" spans="1:11" x14ac:dyDescent="0.2">
      <c r="A71" s="3" t="s">
        <v>91</v>
      </c>
      <c r="B71" s="4" t="s">
        <v>92</v>
      </c>
      <c r="C71" s="5" t="s">
        <v>166</v>
      </c>
      <c r="D71" s="6" t="s">
        <v>167</v>
      </c>
      <c r="E71" s="7" t="s">
        <v>25</v>
      </c>
      <c r="F71" s="8" t="s">
        <v>20</v>
      </c>
      <c r="G71" s="9">
        <v>2555.9</v>
      </c>
      <c r="H71" s="11">
        <v>0</v>
      </c>
      <c r="I71" s="11">
        <v>1</v>
      </c>
      <c r="J71" s="13">
        <f t="shared" si="2"/>
        <v>0</v>
      </c>
      <c r="K71" s="13">
        <f t="shared" si="3"/>
        <v>2555.9</v>
      </c>
    </row>
    <row r="72" spans="1:11" x14ac:dyDescent="0.2">
      <c r="A72" s="3" t="s">
        <v>256</v>
      </c>
      <c r="B72" s="4" t="s">
        <v>257</v>
      </c>
      <c r="C72" s="5" t="s">
        <v>311</v>
      </c>
      <c r="D72" s="6" t="s">
        <v>312</v>
      </c>
      <c r="E72" s="7" t="s">
        <v>308</v>
      </c>
      <c r="F72" s="8" t="s">
        <v>20</v>
      </c>
      <c r="G72" s="9">
        <v>31887.82</v>
      </c>
      <c r="H72" s="11">
        <v>0</v>
      </c>
      <c r="I72" s="11">
        <v>1</v>
      </c>
      <c r="J72" s="13">
        <f t="shared" si="2"/>
        <v>0</v>
      </c>
      <c r="K72" s="13">
        <f t="shared" si="3"/>
        <v>31887.82</v>
      </c>
    </row>
    <row r="73" spans="1:11" x14ac:dyDescent="0.2">
      <c r="A73" s="3" t="s">
        <v>256</v>
      </c>
      <c r="B73" s="4" t="s">
        <v>257</v>
      </c>
      <c r="C73" s="5" t="s">
        <v>313</v>
      </c>
      <c r="D73" s="6" t="s">
        <v>314</v>
      </c>
      <c r="E73" s="7" t="s">
        <v>19</v>
      </c>
      <c r="F73" s="8" t="s">
        <v>20</v>
      </c>
      <c r="G73" s="9">
        <v>10629.53</v>
      </c>
      <c r="H73" s="11">
        <v>0</v>
      </c>
      <c r="I73" s="11">
        <v>1</v>
      </c>
      <c r="J73" s="13">
        <f t="shared" si="2"/>
        <v>0</v>
      </c>
      <c r="K73" s="13">
        <f t="shared" si="3"/>
        <v>10629.53</v>
      </c>
    </row>
    <row r="74" spans="1:11" x14ac:dyDescent="0.2">
      <c r="A74" s="3" t="s">
        <v>91</v>
      </c>
      <c r="B74" s="4" t="s">
        <v>92</v>
      </c>
      <c r="C74" s="5" t="s">
        <v>168</v>
      </c>
      <c r="D74" s="6" t="s">
        <v>169</v>
      </c>
      <c r="E74" s="7" t="s">
        <v>19</v>
      </c>
      <c r="F74" s="8" t="s">
        <v>20</v>
      </c>
      <c r="G74" s="9">
        <v>19741.8</v>
      </c>
      <c r="H74" s="11">
        <v>0</v>
      </c>
      <c r="I74" s="11">
        <v>1</v>
      </c>
      <c r="J74" s="13">
        <f t="shared" si="2"/>
        <v>0</v>
      </c>
      <c r="K74" s="13">
        <f t="shared" si="3"/>
        <v>19741.8</v>
      </c>
    </row>
    <row r="75" spans="1:11" x14ac:dyDescent="0.2">
      <c r="A75" s="3" t="s">
        <v>401</v>
      </c>
      <c r="B75" s="4" t="s">
        <v>402</v>
      </c>
      <c r="C75" s="5" t="s">
        <v>410</v>
      </c>
      <c r="D75" s="6" t="s">
        <v>411</v>
      </c>
      <c r="E75" s="7" t="s">
        <v>336</v>
      </c>
      <c r="F75" s="8" t="s">
        <v>20</v>
      </c>
      <c r="G75" s="9">
        <v>243.03</v>
      </c>
      <c r="H75" s="11">
        <v>0</v>
      </c>
      <c r="I75" s="11">
        <v>1</v>
      </c>
      <c r="J75" s="13">
        <f t="shared" si="2"/>
        <v>0</v>
      </c>
      <c r="K75" s="13">
        <f t="shared" si="3"/>
        <v>243.03</v>
      </c>
    </row>
    <row r="76" spans="1:11" x14ac:dyDescent="0.2">
      <c r="A76" s="3" t="s">
        <v>401</v>
      </c>
      <c r="B76" s="4" t="s">
        <v>402</v>
      </c>
      <c r="C76" s="5" t="s">
        <v>412</v>
      </c>
      <c r="D76" s="6" t="s">
        <v>413</v>
      </c>
      <c r="E76" s="7" t="s">
        <v>414</v>
      </c>
      <c r="F76" s="8" t="s">
        <v>409</v>
      </c>
      <c r="G76" s="9">
        <v>23269.96</v>
      </c>
      <c r="H76" s="11">
        <v>0</v>
      </c>
      <c r="I76" s="11">
        <v>1</v>
      </c>
      <c r="J76" s="13">
        <f t="shared" si="2"/>
        <v>0</v>
      </c>
      <c r="K76" s="13">
        <f t="shared" si="3"/>
        <v>23269.96</v>
      </c>
    </row>
    <row r="77" spans="1:11" x14ac:dyDescent="0.2">
      <c r="A77" s="3" t="s">
        <v>256</v>
      </c>
      <c r="B77" s="4" t="s">
        <v>257</v>
      </c>
      <c r="C77" s="5" t="s">
        <v>315</v>
      </c>
      <c r="D77" s="6" t="s">
        <v>316</v>
      </c>
      <c r="E77" s="7" t="s">
        <v>99</v>
      </c>
      <c r="F77" s="8" t="s">
        <v>20</v>
      </c>
      <c r="G77" s="9">
        <v>12499.21</v>
      </c>
      <c r="H77" s="11">
        <v>0</v>
      </c>
      <c r="I77" s="11">
        <v>1</v>
      </c>
      <c r="J77" s="13">
        <f t="shared" si="2"/>
        <v>0</v>
      </c>
      <c r="K77" s="13">
        <f t="shared" si="3"/>
        <v>12499.21</v>
      </c>
    </row>
    <row r="78" spans="1:11" x14ac:dyDescent="0.2">
      <c r="A78" s="3" t="s">
        <v>256</v>
      </c>
      <c r="B78" s="4" t="s">
        <v>257</v>
      </c>
      <c r="C78" s="5" t="s">
        <v>317</v>
      </c>
      <c r="D78" s="6" t="s">
        <v>318</v>
      </c>
      <c r="E78" s="7" t="s">
        <v>30</v>
      </c>
      <c r="F78" s="8" t="s">
        <v>20</v>
      </c>
      <c r="G78" s="9">
        <v>3390.56</v>
      </c>
      <c r="H78" s="11">
        <v>0</v>
      </c>
      <c r="I78" s="11">
        <v>1</v>
      </c>
      <c r="J78" s="13">
        <f t="shared" si="2"/>
        <v>0</v>
      </c>
      <c r="K78" s="13">
        <f t="shared" si="3"/>
        <v>3390.56</v>
      </c>
    </row>
    <row r="79" spans="1:11" x14ac:dyDescent="0.2">
      <c r="A79" s="3" t="s">
        <v>401</v>
      </c>
      <c r="B79" s="4" t="s">
        <v>402</v>
      </c>
      <c r="C79" s="5" t="s">
        <v>317</v>
      </c>
      <c r="D79" s="6" t="s">
        <v>415</v>
      </c>
      <c r="E79" s="7" t="s">
        <v>19</v>
      </c>
      <c r="F79" s="8" t="s">
        <v>20</v>
      </c>
      <c r="G79" s="9">
        <v>15673.95</v>
      </c>
      <c r="H79" s="11">
        <v>0</v>
      </c>
      <c r="I79" s="11">
        <v>1</v>
      </c>
      <c r="J79" s="13">
        <f t="shared" si="2"/>
        <v>0</v>
      </c>
      <c r="K79" s="13">
        <f t="shared" si="3"/>
        <v>15673.95</v>
      </c>
    </row>
    <row r="80" spans="1:11" x14ac:dyDescent="0.2">
      <c r="A80" s="3" t="s">
        <v>256</v>
      </c>
      <c r="B80" s="4" t="s">
        <v>257</v>
      </c>
      <c r="C80" s="5" t="s">
        <v>317</v>
      </c>
      <c r="D80" s="6" t="s">
        <v>319</v>
      </c>
      <c r="E80" s="7" t="s">
        <v>33</v>
      </c>
      <c r="F80" s="8" t="s">
        <v>20</v>
      </c>
      <c r="G80" s="9">
        <v>9579.4599999999991</v>
      </c>
      <c r="H80" s="11">
        <v>0</v>
      </c>
      <c r="I80" s="11">
        <v>1</v>
      </c>
      <c r="J80" s="13">
        <f t="shared" si="2"/>
        <v>0</v>
      </c>
      <c r="K80" s="13">
        <f t="shared" si="3"/>
        <v>9579.4599999999991</v>
      </c>
    </row>
    <row r="81" spans="1:11" x14ac:dyDescent="0.2">
      <c r="A81" s="3" t="s">
        <v>256</v>
      </c>
      <c r="B81" s="4" t="s">
        <v>257</v>
      </c>
      <c r="C81" s="5" t="s">
        <v>320</v>
      </c>
      <c r="D81" s="6" t="s">
        <v>321</v>
      </c>
      <c r="E81" s="7" t="s">
        <v>19</v>
      </c>
      <c r="F81" s="8" t="s">
        <v>20</v>
      </c>
      <c r="G81" s="9">
        <v>19265.560000000001</v>
      </c>
      <c r="H81" s="11">
        <v>0</v>
      </c>
      <c r="I81" s="11">
        <v>1</v>
      </c>
      <c r="J81" s="13">
        <f t="shared" si="2"/>
        <v>0</v>
      </c>
      <c r="K81" s="13">
        <f t="shared" si="3"/>
        <v>19265.560000000001</v>
      </c>
    </row>
    <row r="82" spans="1:11" x14ac:dyDescent="0.2">
      <c r="A82" s="3" t="s">
        <v>256</v>
      </c>
      <c r="B82" s="4" t="s">
        <v>257</v>
      </c>
      <c r="C82" s="5" t="s">
        <v>322</v>
      </c>
      <c r="D82" s="6" t="s">
        <v>169</v>
      </c>
      <c r="E82" s="7" t="s">
        <v>36</v>
      </c>
      <c r="F82" s="8" t="s">
        <v>20</v>
      </c>
      <c r="G82" s="9">
        <v>39450.449999999997</v>
      </c>
      <c r="H82" s="11">
        <v>0</v>
      </c>
      <c r="I82" s="11">
        <v>1</v>
      </c>
      <c r="J82" s="13">
        <f t="shared" si="2"/>
        <v>0</v>
      </c>
      <c r="K82" s="13">
        <f t="shared" si="3"/>
        <v>39450.449999999997</v>
      </c>
    </row>
    <row r="83" spans="1:11" x14ac:dyDescent="0.2">
      <c r="A83" s="3" t="s">
        <v>256</v>
      </c>
      <c r="B83" s="4" t="s">
        <v>257</v>
      </c>
      <c r="C83" s="5" t="s">
        <v>323</v>
      </c>
      <c r="D83" s="6" t="s">
        <v>324</v>
      </c>
      <c r="E83" s="7" t="s">
        <v>325</v>
      </c>
      <c r="F83" s="8" t="s">
        <v>161</v>
      </c>
      <c r="G83" s="9">
        <v>2305.1999999999998</v>
      </c>
      <c r="H83" s="11">
        <v>0</v>
      </c>
      <c r="I83" s="11">
        <v>1</v>
      </c>
      <c r="J83" s="13">
        <f t="shared" si="2"/>
        <v>0</v>
      </c>
      <c r="K83" s="13">
        <f t="shared" si="3"/>
        <v>2305.1999999999998</v>
      </c>
    </row>
    <row r="84" spans="1:11" x14ac:dyDescent="0.2">
      <c r="A84" s="3" t="s">
        <v>256</v>
      </c>
      <c r="B84" s="4" t="s">
        <v>257</v>
      </c>
      <c r="C84" s="5" t="s">
        <v>326</v>
      </c>
      <c r="D84" s="6" t="s">
        <v>327</v>
      </c>
      <c r="E84" s="7" t="s">
        <v>143</v>
      </c>
      <c r="F84" s="8" t="s">
        <v>20</v>
      </c>
      <c r="G84" s="9">
        <v>6517.39</v>
      </c>
      <c r="H84" s="11">
        <v>0</v>
      </c>
      <c r="I84" s="11">
        <v>1</v>
      </c>
      <c r="J84" s="13">
        <f t="shared" si="2"/>
        <v>0</v>
      </c>
      <c r="K84" s="13">
        <f t="shared" si="3"/>
        <v>6517.39</v>
      </c>
    </row>
    <row r="85" spans="1:11" x14ac:dyDescent="0.2">
      <c r="A85" s="3" t="s">
        <v>256</v>
      </c>
      <c r="B85" s="4" t="s">
        <v>257</v>
      </c>
      <c r="C85" s="5" t="s">
        <v>328</v>
      </c>
      <c r="D85" s="6" t="s">
        <v>329</v>
      </c>
      <c r="E85" s="7" t="s">
        <v>143</v>
      </c>
      <c r="F85" s="8" t="s">
        <v>20</v>
      </c>
      <c r="G85" s="9">
        <v>16829.18</v>
      </c>
      <c r="H85" s="11">
        <v>0</v>
      </c>
      <c r="I85" s="11">
        <v>1</v>
      </c>
      <c r="J85" s="13">
        <f t="shared" si="2"/>
        <v>0</v>
      </c>
      <c r="K85" s="13">
        <f t="shared" si="3"/>
        <v>16829.18</v>
      </c>
    </row>
    <row r="86" spans="1:11" x14ac:dyDescent="0.2">
      <c r="A86" s="3" t="s">
        <v>91</v>
      </c>
      <c r="B86" s="4" t="s">
        <v>92</v>
      </c>
      <c r="C86" s="5" t="s">
        <v>170</v>
      </c>
      <c r="D86" s="6" t="s">
        <v>171</v>
      </c>
      <c r="E86" s="7" t="s">
        <v>172</v>
      </c>
      <c r="F86" s="8" t="s">
        <v>20</v>
      </c>
      <c r="G86" s="9">
        <v>21872</v>
      </c>
      <c r="H86" s="11">
        <v>0</v>
      </c>
      <c r="I86" s="11">
        <v>1</v>
      </c>
      <c r="J86" s="13">
        <f t="shared" si="2"/>
        <v>0</v>
      </c>
      <c r="K86" s="13">
        <f t="shared" si="3"/>
        <v>21872</v>
      </c>
    </row>
    <row r="87" spans="1:11" x14ac:dyDescent="0.2">
      <c r="A87" s="3" t="s">
        <v>91</v>
      </c>
      <c r="B87" s="4" t="s">
        <v>92</v>
      </c>
      <c r="C87" s="5" t="s">
        <v>173</v>
      </c>
      <c r="D87" s="6" t="s">
        <v>174</v>
      </c>
      <c r="E87" s="7" t="s">
        <v>19</v>
      </c>
      <c r="F87" s="8" t="s">
        <v>20</v>
      </c>
      <c r="G87" s="9">
        <v>22301.360000000001</v>
      </c>
      <c r="H87" s="11">
        <v>0</v>
      </c>
      <c r="I87" s="11">
        <v>1</v>
      </c>
      <c r="J87" s="13">
        <f t="shared" si="2"/>
        <v>0</v>
      </c>
      <c r="K87" s="13">
        <f t="shared" si="3"/>
        <v>22301.360000000001</v>
      </c>
    </row>
    <row r="88" spans="1:11" x14ac:dyDescent="0.2">
      <c r="A88" s="3" t="s">
        <v>401</v>
      </c>
      <c r="B88" s="4" t="s">
        <v>402</v>
      </c>
      <c r="C88" s="5" t="s">
        <v>416</v>
      </c>
      <c r="D88" s="6" t="s">
        <v>417</v>
      </c>
      <c r="E88" s="7" t="s">
        <v>19</v>
      </c>
      <c r="F88" s="8" t="s">
        <v>20</v>
      </c>
      <c r="G88" s="9">
        <v>20503.78</v>
      </c>
      <c r="H88" s="11">
        <v>0</v>
      </c>
      <c r="I88" s="11">
        <v>1</v>
      </c>
      <c r="J88" s="13">
        <f t="shared" si="2"/>
        <v>0</v>
      </c>
      <c r="K88" s="13">
        <f t="shared" si="3"/>
        <v>20503.78</v>
      </c>
    </row>
    <row r="89" spans="1:11" x14ac:dyDescent="0.2">
      <c r="A89" s="3" t="s">
        <v>91</v>
      </c>
      <c r="B89" s="4" t="s">
        <v>92</v>
      </c>
      <c r="C89" s="5" t="s">
        <v>175</v>
      </c>
      <c r="D89" s="6" t="s">
        <v>176</v>
      </c>
      <c r="E89" s="7" t="s">
        <v>172</v>
      </c>
      <c r="F89" s="8" t="s">
        <v>20</v>
      </c>
      <c r="G89" s="9">
        <v>22482.42</v>
      </c>
      <c r="H89" s="11">
        <v>0</v>
      </c>
      <c r="I89" s="11">
        <v>1</v>
      </c>
      <c r="J89" s="13">
        <f t="shared" si="2"/>
        <v>0</v>
      </c>
      <c r="K89" s="13">
        <f t="shared" si="3"/>
        <v>22482.42</v>
      </c>
    </row>
    <row r="90" spans="1:11" x14ac:dyDescent="0.2">
      <c r="A90" s="3" t="s">
        <v>256</v>
      </c>
      <c r="B90" s="4" t="s">
        <v>257</v>
      </c>
      <c r="C90" s="5" t="s">
        <v>330</v>
      </c>
      <c r="D90" s="6" t="s">
        <v>331</v>
      </c>
      <c r="E90" s="7" t="s">
        <v>133</v>
      </c>
      <c r="F90" s="8" t="s">
        <v>134</v>
      </c>
      <c r="G90" s="9">
        <v>8980.2000000000007</v>
      </c>
      <c r="H90" s="11">
        <v>0</v>
      </c>
      <c r="I90" s="11">
        <v>1</v>
      </c>
      <c r="J90" s="13">
        <f t="shared" si="2"/>
        <v>0</v>
      </c>
      <c r="K90" s="13">
        <f t="shared" si="3"/>
        <v>8980.2000000000007</v>
      </c>
    </row>
    <row r="91" spans="1:11" x14ac:dyDescent="0.2">
      <c r="A91" s="3" t="s">
        <v>15</v>
      </c>
      <c r="B91" s="4" t="s">
        <v>16</v>
      </c>
      <c r="C91" s="5" t="s">
        <v>23</v>
      </c>
      <c r="D91" s="6" t="s">
        <v>24</v>
      </c>
      <c r="E91" s="7" t="s">
        <v>25</v>
      </c>
      <c r="F91" s="8" t="s">
        <v>20</v>
      </c>
      <c r="G91" s="9">
        <v>251.4</v>
      </c>
      <c r="H91" s="11">
        <v>0</v>
      </c>
      <c r="I91" s="11">
        <v>1</v>
      </c>
      <c r="J91" s="13">
        <f t="shared" si="2"/>
        <v>0</v>
      </c>
      <c r="K91" s="13">
        <f t="shared" si="3"/>
        <v>251.4</v>
      </c>
    </row>
    <row r="92" spans="1:11" x14ac:dyDescent="0.2">
      <c r="A92" s="3" t="s">
        <v>91</v>
      </c>
      <c r="B92" s="4" t="s">
        <v>92</v>
      </c>
      <c r="C92" s="5" t="s">
        <v>179</v>
      </c>
      <c r="D92" s="6" t="s">
        <v>180</v>
      </c>
      <c r="E92" s="7" t="s">
        <v>150</v>
      </c>
      <c r="F92" s="8" t="s">
        <v>151</v>
      </c>
      <c r="G92" s="9">
        <v>24492.06</v>
      </c>
      <c r="H92" s="11">
        <v>0.05</v>
      </c>
      <c r="I92" s="11">
        <v>0.95</v>
      </c>
      <c r="J92" s="13">
        <f t="shared" si="2"/>
        <v>1224.6030000000001</v>
      </c>
      <c r="K92" s="13">
        <f t="shared" si="3"/>
        <v>23267.456999999999</v>
      </c>
    </row>
    <row r="93" spans="1:11" x14ac:dyDescent="0.2">
      <c r="A93" s="3" t="s">
        <v>91</v>
      </c>
      <c r="B93" s="4" t="s">
        <v>92</v>
      </c>
      <c r="C93" s="5" t="s">
        <v>179</v>
      </c>
      <c r="D93" s="6" t="s">
        <v>181</v>
      </c>
      <c r="E93" s="7" t="s">
        <v>99</v>
      </c>
      <c r="F93" s="8" t="s">
        <v>20</v>
      </c>
      <c r="G93" s="9">
        <v>2518.36</v>
      </c>
      <c r="H93" s="11">
        <v>0</v>
      </c>
      <c r="I93" s="11">
        <v>1</v>
      </c>
      <c r="J93" s="13">
        <f t="shared" si="2"/>
        <v>0</v>
      </c>
      <c r="K93" s="13">
        <f t="shared" si="3"/>
        <v>2518.36</v>
      </c>
    </row>
    <row r="94" spans="1:11" x14ac:dyDescent="0.2">
      <c r="A94" s="3" t="s">
        <v>256</v>
      </c>
      <c r="B94" s="4" t="s">
        <v>257</v>
      </c>
      <c r="C94" s="5" t="s">
        <v>179</v>
      </c>
      <c r="D94" s="6" t="s">
        <v>332</v>
      </c>
      <c r="E94" s="7" t="s">
        <v>99</v>
      </c>
      <c r="F94" s="8" t="s">
        <v>20</v>
      </c>
      <c r="G94" s="9">
        <v>4902.6499999999996</v>
      </c>
      <c r="H94" s="11">
        <v>0</v>
      </c>
      <c r="I94" s="11">
        <v>1</v>
      </c>
      <c r="J94" s="13">
        <f t="shared" si="2"/>
        <v>0</v>
      </c>
      <c r="K94" s="13">
        <f t="shared" si="3"/>
        <v>4902.6499999999996</v>
      </c>
    </row>
    <row r="95" spans="1:11" x14ac:dyDescent="0.2">
      <c r="A95" s="3" t="s">
        <v>401</v>
      </c>
      <c r="B95" s="4" t="s">
        <v>402</v>
      </c>
      <c r="C95" s="5" t="s">
        <v>179</v>
      </c>
      <c r="D95" s="6" t="s">
        <v>181</v>
      </c>
      <c r="E95" s="7" t="s">
        <v>99</v>
      </c>
      <c r="F95" s="8" t="s">
        <v>20</v>
      </c>
      <c r="G95" s="9">
        <v>3316.6</v>
      </c>
      <c r="H95" s="11">
        <v>0</v>
      </c>
      <c r="I95" s="11">
        <v>1</v>
      </c>
      <c r="J95" s="13">
        <f t="shared" si="2"/>
        <v>0</v>
      </c>
      <c r="K95" s="13">
        <f t="shared" si="3"/>
        <v>3316.6</v>
      </c>
    </row>
    <row r="96" spans="1:11" x14ac:dyDescent="0.2">
      <c r="A96" s="3"/>
      <c r="B96" s="4"/>
      <c r="C96" s="43" t="s">
        <v>179</v>
      </c>
      <c r="D96" s="43" t="s">
        <v>1036</v>
      </c>
      <c r="E96" s="43" t="s">
        <v>1037</v>
      </c>
      <c r="F96" s="8"/>
      <c r="G96" s="9">
        <v>33349.43</v>
      </c>
      <c r="H96" s="11">
        <v>1</v>
      </c>
      <c r="I96" s="11">
        <v>0</v>
      </c>
      <c r="J96" s="13">
        <f t="shared" si="2"/>
        <v>33349.43</v>
      </c>
      <c r="K96" s="13">
        <f t="shared" si="3"/>
        <v>0</v>
      </c>
    </row>
    <row r="97" spans="1:11" x14ac:dyDescent="0.2">
      <c r="A97" s="3" t="s">
        <v>91</v>
      </c>
      <c r="B97" s="4" t="s">
        <v>92</v>
      </c>
      <c r="C97" s="5" t="s">
        <v>183</v>
      </c>
      <c r="D97" s="6" t="s">
        <v>156</v>
      </c>
      <c r="E97" s="7" t="s">
        <v>19</v>
      </c>
      <c r="F97" s="8" t="s">
        <v>20</v>
      </c>
      <c r="G97" s="9">
        <v>31212.86</v>
      </c>
      <c r="H97" s="11">
        <v>0</v>
      </c>
      <c r="I97" s="11">
        <v>1</v>
      </c>
      <c r="J97" s="13">
        <f t="shared" si="2"/>
        <v>0</v>
      </c>
      <c r="K97" s="13">
        <f t="shared" si="3"/>
        <v>31212.86</v>
      </c>
    </row>
    <row r="98" spans="1:11" x14ac:dyDescent="0.2">
      <c r="A98" s="3" t="s">
        <v>401</v>
      </c>
      <c r="B98" s="4" t="s">
        <v>402</v>
      </c>
      <c r="C98" s="5" t="s">
        <v>183</v>
      </c>
      <c r="D98" s="6" t="s">
        <v>418</v>
      </c>
      <c r="E98" s="7" t="s">
        <v>19</v>
      </c>
      <c r="F98" s="8" t="s">
        <v>20</v>
      </c>
      <c r="G98" s="9">
        <v>3174.22</v>
      </c>
      <c r="H98" s="11">
        <v>0</v>
      </c>
      <c r="I98" s="11">
        <v>1</v>
      </c>
      <c r="J98" s="13">
        <f t="shared" si="2"/>
        <v>0</v>
      </c>
      <c r="K98" s="13">
        <f t="shared" si="3"/>
        <v>3174.22</v>
      </c>
    </row>
    <row r="99" spans="1:11" x14ac:dyDescent="0.2">
      <c r="A99" s="3" t="s">
        <v>256</v>
      </c>
      <c r="B99" s="4" t="s">
        <v>257</v>
      </c>
      <c r="C99" s="5" t="s">
        <v>210</v>
      </c>
      <c r="D99" s="6" t="s">
        <v>333</v>
      </c>
      <c r="E99" s="7" t="s">
        <v>104</v>
      </c>
      <c r="F99" s="8" t="s">
        <v>20</v>
      </c>
      <c r="G99" s="9">
        <v>19797.87</v>
      </c>
      <c r="H99" s="11">
        <v>0</v>
      </c>
      <c r="I99" s="11">
        <v>1</v>
      </c>
      <c r="J99" s="13">
        <f t="shared" si="2"/>
        <v>0</v>
      </c>
      <c r="K99" s="13">
        <f t="shared" si="3"/>
        <v>19797.87</v>
      </c>
    </row>
    <row r="100" spans="1:11" x14ac:dyDescent="0.2">
      <c r="A100" s="3" t="s">
        <v>401</v>
      </c>
      <c r="B100" s="4" t="s">
        <v>402</v>
      </c>
      <c r="C100" s="5" t="s">
        <v>210</v>
      </c>
      <c r="D100" s="6" t="s">
        <v>312</v>
      </c>
      <c r="E100" s="7" t="s">
        <v>25</v>
      </c>
      <c r="F100" s="8" t="s">
        <v>20</v>
      </c>
      <c r="G100" s="9">
        <v>16515.05</v>
      </c>
      <c r="H100" s="11">
        <v>0</v>
      </c>
      <c r="I100" s="11">
        <v>1</v>
      </c>
      <c r="J100" s="13">
        <f t="shared" si="2"/>
        <v>0</v>
      </c>
      <c r="K100" s="13">
        <f t="shared" si="3"/>
        <v>16515.05</v>
      </c>
    </row>
    <row r="101" spans="1:11" x14ac:dyDescent="0.2">
      <c r="A101" s="3" t="s">
        <v>256</v>
      </c>
      <c r="B101" s="4" t="s">
        <v>257</v>
      </c>
      <c r="C101" s="5" t="s">
        <v>334</v>
      </c>
      <c r="D101" s="6" t="s">
        <v>335</v>
      </c>
      <c r="E101" s="7" t="s">
        <v>336</v>
      </c>
      <c r="F101" s="8" t="s">
        <v>20</v>
      </c>
      <c r="G101" s="9">
        <v>11218.68</v>
      </c>
      <c r="H101" s="11">
        <v>0</v>
      </c>
      <c r="I101" s="11">
        <v>1</v>
      </c>
      <c r="J101" s="13">
        <f t="shared" si="2"/>
        <v>0</v>
      </c>
      <c r="K101" s="13">
        <f t="shared" si="3"/>
        <v>11218.68</v>
      </c>
    </row>
    <row r="102" spans="1:11" x14ac:dyDescent="0.2">
      <c r="A102" s="3"/>
      <c r="B102" s="4"/>
      <c r="C102" s="43" t="s">
        <v>497</v>
      </c>
      <c r="D102" s="43" t="s">
        <v>1038</v>
      </c>
      <c r="E102" s="43" t="s">
        <v>53</v>
      </c>
      <c r="F102" s="8"/>
      <c r="G102" s="9">
        <v>8990.9699999999993</v>
      </c>
      <c r="H102" s="11">
        <v>1</v>
      </c>
      <c r="I102" s="11">
        <v>0</v>
      </c>
      <c r="J102" s="13">
        <f t="shared" si="2"/>
        <v>8990.9699999999993</v>
      </c>
      <c r="K102" s="13">
        <f t="shared" si="3"/>
        <v>0</v>
      </c>
    </row>
    <row r="103" spans="1:11" x14ac:dyDescent="0.2">
      <c r="A103" s="3" t="s">
        <v>39</v>
      </c>
      <c r="B103" s="4" t="s">
        <v>40</v>
      </c>
      <c r="C103" s="5" t="s">
        <v>63</v>
      </c>
      <c r="D103" s="6" t="s">
        <v>64</v>
      </c>
      <c r="E103" s="7" t="s">
        <v>65</v>
      </c>
      <c r="F103" s="8" t="s">
        <v>20</v>
      </c>
      <c r="G103" s="9">
        <v>47436.52</v>
      </c>
      <c r="H103" s="11">
        <v>1</v>
      </c>
      <c r="I103" s="11">
        <v>0</v>
      </c>
      <c r="J103" s="13">
        <f t="shared" si="2"/>
        <v>47436.52</v>
      </c>
      <c r="K103" s="13">
        <f t="shared" si="3"/>
        <v>0</v>
      </c>
    </row>
    <row r="104" spans="1:11" x14ac:dyDescent="0.2">
      <c r="A104" s="3" t="s">
        <v>39</v>
      </c>
      <c r="B104" s="4" t="s">
        <v>40</v>
      </c>
      <c r="C104" s="5" t="s">
        <v>63</v>
      </c>
      <c r="D104" s="6" t="s">
        <v>64</v>
      </c>
      <c r="E104" s="7" t="s">
        <v>65</v>
      </c>
      <c r="F104" s="8" t="s">
        <v>20</v>
      </c>
      <c r="G104" s="9">
        <v>-16704.71</v>
      </c>
      <c r="H104" s="11">
        <v>1</v>
      </c>
      <c r="I104" s="11">
        <v>0</v>
      </c>
      <c r="J104" s="13">
        <f t="shared" si="2"/>
        <v>-16704.71</v>
      </c>
      <c r="K104" s="13">
        <f t="shared" si="3"/>
        <v>0</v>
      </c>
    </row>
    <row r="105" spans="1:11" x14ac:dyDescent="0.2">
      <c r="A105" s="3" t="s">
        <v>91</v>
      </c>
      <c r="B105" s="4" t="s">
        <v>92</v>
      </c>
      <c r="C105" s="5" t="s">
        <v>184</v>
      </c>
      <c r="D105" s="6" t="s">
        <v>185</v>
      </c>
      <c r="E105" s="7" t="s">
        <v>99</v>
      </c>
      <c r="F105" s="8" t="s">
        <v>20</v>
      </c>
      <c r="G105" s="9">
        <v>4868.78</v>
      </c>
      <c r="H105" s="11">
        <v>0</v>
      </c>
      <c r="I105" s="11">
        <v>1</v>
      </c>
      <c r="J105" s="13">
        <f t="shared" si="2"/>
        <v>0</v>
      </c>
      <c r="K105" s="13">
        <f t="shared" si="3"/>
        <v>4868.78</v>
      </c>
    </row>
    <row r="106" spans="1:11" x14ac:dyDescent="0.2">
      <c r="A106" s="3" t="s">
        <v>15</v>
      </c>
      <c r="B106" s="4" t="s">
        <v>16</v>
      </c>
      <c r="C106" s="5" t="s">
        <v>26</v>
      </c>
      <c r="D106" s="6" t="s">
        <v>27</v>
      </c>
      <c r="E106" s="7" t="s">
        <v>19</v>
      </c>
      <c r="F106" s="8" t="s">
        <v>20</v>
      </c>
      <c r="G106" s="9">
        <v>31207.52</v>
      </c>
      <c r="H106" s="11">
        <v>0</v>
      </c>
      <c r="I106" s="11">
        <v>1</v>
      </c>
      <c r="J106" s="13">
        <f t="shared" si="2"/>
        <v>0</v>
      </c>
      <c r="K106" s="13">
        <f t="shared" si="3"/>
        <v>31207.52</v>
      </c>
    </row>
    <row r="107" spans="1:11" x14ac:dyDescent="0.2">
      <c r="A107" s="3" t="s">
        <v>91</v>
      </c>
      <c r="B107" s="4" t="s">
        <v>92</v>
      </c>
      <c r="C107" s="5" t="s">
        <v>186</v>
      </c>
      <c r="D107" s="6" t="s">
        <v>187</v>
      </c>
      <c r="E107" s="7" t="s">
        <v>33</v>
      </c>
      <c r="F107" s="8" t="s">
        <v>20</v>
      </c>
      <c r="G107" s="9">
        <v>7157.14</v>
      </c>
      <c r="H107" s="11">
        <v>0</v>
      </c>
      <c r="I107" s="11">
        <v>1</v>
      </c>
      <c r="J107" s="13">
        <f t="shared" si="2"/>
        <v>0</v>
      </c>
      <c r="K107" s="13">
        <f t="shared" si="3"/>
        <v>7157.14</v>
      </c>
    </row>
    <row r="108" spans="1:11" x14ac:dyDescent="0.2">
      <c r="A108" s="3" t="s">
        <v>91</v>
      </c>
      <c r="B108" s="4" t="s">
        <v>92</v>
      </c>
      <c r="C108" s="5" t="s">
        <v>188</v>
      </c>
      <c r="D108" s="6" t="s">
        <v>189</v>
      </c>
      <c r="E108" s="7" t="s">
        <v>143</v>
      </c>
      <c r="F108" s="8" t="s">
        <v>20</v>
      </c>
      <c r="G108" s="9">
        <v>17205.259999999998</v>
      </c>
      <c r="H108" s="11">
        <v>0</v>
      </c>
      <c r="I108" s="11">
        <v>1</v>
      </c>
      <c r="J108" s="13">
        <f t="shared" si="2"/>
        <v>0</v>
      </c>
      <c r="K108" s="13">
        <f t="shared" si="3"/>
        <v>17205.259999999998</v>
      </c>
    </row>
    <row r="109" spans="1:11" x14ac:dyDescent="0.2">
      <c r="A109" s="3" t="s">
        <v>256</v>
      </c>
      <c r="B109" s="4" t="s">
        <v>257</v>
      </c>
      <c r="C109" s="5" t="s">
        <v>337</v>
      </c>
      <c r="D109" s="6" t="s">
        <v>176</v>
      </c>
      <c r="E109" s="7" t="s">
        <v>33</v>
      </c>
      <c r="F109" s="8" t="s">
        <v>20</v>
      </c>
      <c r="G109" s="9">
        <v>13805.65</v>
      </c>
      <c r="H109" s="11">
        <v>0</v>
      </c>
      <c r="I109" s="11">
        <v>1</v>
      </c>
      <c r="J109" s="13">
        <f t="shared" si="2"/>
        <v>0</v>
      </c>
      <c r="K109" s="13">
        <f t="shared" si="3"/>
        <v>13805.65</v>
      </c>
    </row>
    <row r="110" spans="1:11" x14ac:dyDescent="0.2">
      <c r="A110" s="3" t="s">
        <v>91</v>
      </c>
      <c r="B110" s="4" t="s">
        <v>92</v>
      </c>
      <c r="C110" s="5" t="s">
        <v>190</v>
      </c>
      <c r="D110" s="6" t="s">
        <v>191</v>
      </c>
      <c r="E110" s="7" t="s">
        <v>143</v>
      </c>
      <c r="F110" s="8" t="s">
        <v>20</v>
      </c>
      <c r="G110" s="9">
        <v>11644.64</v>
      </c>
      <c r="H110" s="11">
        <v>0</v>
      </c>
      <c r="I110" s="11">
        <v>1</v>
      </c>
      <c r="J110" s="13">
        <f t="shared" si="2"/>
        <v>0</v>
      </c>
      <c r="K110" s="13">
        <f t="shared" si="3"/>
        <v>11644.64</v>
      </c>
    </row>
    <row r="111" spans="1:11" x14ac:dyDescent="0.2">
      <c r="A111" s="3" t="s">
        <v>256</v>
      </c>
      <c r="B111" s="4" t="s">
        <v>257</v>
      </c>
      <c r="C111" s="5" t="s">
        <v>338</v>
      </c>
      <c r="D111" s="6" t="s">
        <v>339</v>
      </c>
      <c r="E111" s="7" t="s">
        <v>19</v>
      </c>
      <c r="F111" s="8" t="s">
        <v>20</v>
      </c>
      <c r="G111" s="9">
        <v>5338.79</v>
      </c>
      <c r="H111" s="11">
        <v>0</v>
      </c>
      <c r="I111" s="11">
        <v>1</v>
      </c>
      <c r="J111" s="13">
        <f t="shared" si="2"/>
        <v>0</v>
      </c>
      <c r="K111" s="13">
        <f t="shared" si="3"/>
        <v>5338.79</v>
      </c>
    </row>
    <row r="112" spans="1:11" x14ac:dyDescent="0.2">
      <c r="A112" s="3" t="s">
        <v>401</v>
      </c>
      <c r="B112" s="4" t="s">
        <v>402</v>
      </c>
      <c r="C112" s="5" t="s">
        <v>419</v>
      </c>
      <c r="D112" s="6" t="s">
        <v>420</v>
      </c>
      <c r="E112" s="7" t="s">
        <v>19</v>
      </c>
      <c r="F112" s="8" t="s">
        <v>20</v>
      </c>
      <c r="G112" s="9">
        <v>6105</v>
      </c>
      <c r="H112" s="11">
        <v>0</v>
      </c>
      <c r="I112" s="11">
        <v>1</v>
      </c>
      <c r="J112" s="13">
        <f t="shared" si="2"/>
        <v>0</v>
      </c>
      <c r="K112" s="13">
        <f t="shared" si="3"/>
        <v>6105</v>
      </c>
    </row>
    <row r="113" spans="1:11" x14ac:dyDescent="0.2">
      <c r="A113" s="3" t="s">
        <v>256</v>
      </c>
      <c r="B113" s="4" t="s">
        <v>257</v>
      </c>
      <c r="C113" s="5" t="s">
        <v>340</v>
      </c>
      <c r="D113" s="6" t="s">
        <v>341</v>
      </c>
      <c r="E113" s="7" t="s">
        <v>146</v>
      </c>
      <c r="F113" s="8" t="s">
        <v>147</v>
      </c>
      <c r="G113" s="9">
        <v>10171.620000000001</v>
      </c>
      <c r="H113" s="11">
        <v>0</v>
      </c>
      <c r="I113" s="11">
        <v>1</v>
      </c>
      <c r="J113" s="13">
        <f t="shared" si="2"/>
        <v>0</v>
      </c>
      <c r="K113" s="13">
        <f t="shared" si="3"/>
        <v>10171.620000000001</v>
      </c>
    </row>
    <row r="114" spans="1:11" x14ac:dyDescent="0.2">
      <c r="A114" s="3" t="s">
        <v>91</v>
      </c>
      <c r="B114" s="4" t="s">
        <v>92</v>
      </c>
      <c r="C114" s="5" t="s">
        <v>192</v>
      </c>
      <c r="D114" s="6" t="s">
        <v>193</v>
      </c>
      <c r="E114" s="7" t="s">
        <v>33</v>
      </c>
      <c r="F114" s="8" t="s">
        <v>20</v>
      </c>
      <c r="G114" s="9">
        <v>10231.76</v>
      </c>
      <c r="H114" s="11">
        <v>0</v>
      </c>
      <c r="I114" s="11">
        <v>1</v>
      </c>
      <c r="J114" s="13">
        <f t="shared" si="2"/>
        <v>0</v>
      </c>
      <c r="K114" s="13">
        <f t="shared" si="3"/>
        <v>10231.76</v>
      </c>
    </row>
    <row r="115" spans="1:11" x14ac:dyDescent="0.2">
      <c r="A115" s="3" t="s">
        <v>256</v>
      </c>
      <c r="B115" s="4" t="s">
        <v>257</v>
      </c>
      <c r="C115" s="5" t="s">
        <v>342</v>
      </c>
      <c r="D115" s="6" t="s">
        <v>343</v>
      </c>
      <c r="E115" s="7" t="s">
        <v>344</v>
      </c>
      <c r="F115" s="8" t="s">
        <v>20</v>
      </c>
      <c r="G115" s="9">
        <v>40804.339999999997</v>
      </c>
      <c r="H115" s="11">
        <v>0.05</v>
      </c>
      <c r="I115" s="11">
        <v>0.95</v>
      </c>
      <c r="J115" s="13">
        <f t="shared" si="2"/>
        <v>2040.2169999999999</v>
      </c>
      <c r="K115" s="13">
        <f t="shared" si="3"/>
        <v>38764.122999999992</v>
      </c>
    </row>
    <row r="116" spans="1:11" x14ac:dyDescent="0.2">
      <c r="A116" s="3" t="s">
        <v>39</v>
      </c>
      <c r="B116" s="4" t="s">
        <v>40</v>
      </c>
      <c r="C116" s="5" t="s">
        <v>66</v>
      </c>
      <c r="D116" s="6" t="s">
        <v>67</v>
      </c>
      <c r="E116" s="7" t="s">
        <v>68</v>
      </c>
      <c r="F116" s="8" t="s">
        <v>20</v>
      </c>
      <c r="G116" s="9">
        <v>47986.23</v>
      </c>
      <c r="H116" s="11">
        <v>1</v>
      </c>
      <c r="I116" s="11">
        <v>1</v>
      </c>
      <c r="J116" s="13">
        <f t="shared" si="2"/>
        <v>47986.23</v>
      </c>
      <c r="K116" s="13">
        <f t="shared" si="3"/>
        <v>47986.23</v>
      </c>
    </row>
    <row r="117" spans="1:11" x14ac:dyDescent="0.2">
      <c r="A117" s="3" t="s">
        <v>39</v>
      </c>
      <c r="B117" s="4" t="s">
        <v>40</v>
      </c>
      <c r="C117" s="5" t="s">
        <v>66</v>
      </c>
      <c r="D117" s="6" t="s">
        <v>67</v>
      </c>
      <c r="E117" s="7" t="s">
        <v>68</v>
      </c>
      <c r="F117" s="8" t="s">
        <v>20</v>
      </c>
      <c r="G117" s="9">
        <v>-13655.74</v>
      </c>
      <c r="H117" s="11">
        <v>1</v>
      </c>
      <c r="I117" s="11">
        <v>1</v>
      </c>
      <c r="J117" s="13">
        <f t="shared" si="2"/>
        <v>-13655.74</v>
      </c>
      <c r="K117" s="13">
        <f t="shared" si="3"/>
        <v>-13655.74</v>
      </c>
    </row>
    <row r="118" spans="1:11" x14ac:dyDescent="0.2">
      <c r="A118" s="3" t="s">
        <v>39</v>
      </c>
      <c r="B118" s="4" t="s">
        <v>40</v>
      </c>
      <c r="C118" s="5" t="s">
        <v>66</v>
      </c>
      <c r="D118" s="6" t="s">
        <v>67</v>
      </c>
      <c r="E118" s="7" t="s">
        <v>68</v>
      </c>
      <c r="F118" s="8" t="s">
        <v>20</v>
      </c>
      <c r="G118" s="9">
        <v>-5009.25</v>
      </c>
      <c r="H118" s="11">
        <v>1</v>
      </c>
      <c r="I118" s="11">
        <v>1</v>
      </c>
      <c r="J118" s="13">
        <f t="shared" si="2"/>
        <v>-5009.25</v>
      </c>
      <c r="K118" s="13">
        <f t="shared" si="3"/>
        <v>-5009.25</v>
      </c>
    </row>
    <row r="119" spans="1:11" x14ac:dyDescent="0.2">
      <c r="A119" s="3"/>
      <c r="B119" s="4"/>
      <c r="C119" s="43" t="s">
        <v>593</v>
      </c>
      <c r="D119" s="43" t="s">
        <v>1039</v>
      </c>
      <c r="E119" s="43" t="s">
        <v>1040</v>
      </c>
      <c r="F119" s="8"/>
      <c r="G119" s="9">
        <v>1629</v>
      </c>
      <c r="H119" s="11">
        <v>1</v>
      </c>
      <c r="I119" s="11">
        <v>0</v>
      </c>
      <c r="J119" s="13">
        <f t="shared" si="2"/>
        <v>1629</v>
      </c>
      <c r="K119" s="13">
        <f t="shared" si="3"/>
        <v>0</v>
      </c>
    </row>
    <row r="120" spans="1:11" x14ac:dyDescent="0.2">
      <c r="A120" s="3" t="s">
        <v>256</v>
      </c>
      <c r="B120" s="4" t="s">
        <v>257</v>
      </c>
      <c r="C120" s="5" t="s">
        <v>345</v>
      </c>
      <c r="D120" s="6" t="s">
        <v>346</v>
      </c>
      <c r="E120" s="7" t="s">
        <v>143</v>
      </c>
      <c r="F120" s="8" t="s">
        <v>20</v>
      </c>
      <c r="G120" s="9">
        <v>12484.24</v>
      </c>
      <c r="H120" s="11">
        <v>0</v>
      </c>
      <c r="I120" s="11">
        <v>1</v>
      </c>
      <c r="J120" s="13">
        <f t="shared" si="2"/>
        <v>0</v>
      </c>
      <c r="K120" s="13">
        <f t="shared" si="3"/>
        <v>12484.24</v>
      </c>
    </row>
    <row r="121" spans="1:11" x14ac:dyDescent="0.2">
      <c r="A121" s="3" t="s">
        <v>39</v>
      </c>
      <c r="B121" s="4" t="s">
        <v>40</v>
      </c>
      <c r="C121" s="5" t="s">
        <v>69</v>
      </c>
      <c r="D121" s="6" t="s">
        <v>70</v>
      </c>
      <c r="E121" s="7" t="s">
        <v>71</v>
      </c>
      <c r="F121" s="8" t="s">
        <v>72</v>
      </c>
      <c r="G121" s="9">
        <v>48701.69</v>
      </c>
      <c r="H121" s="11">
        <v>0</v>
      </c>
      <c r="I121" s="11">
        <v>1</v>
      </c>
      <c r="J121" s="13">
        <f t="shared" si="2"/>
        <v>0</v>
      </c>
      <c r="K121" s="13">
        <f t="shared" si="3"/>
        <v>48701.69</v>
      </c>
    </row>
    <row r="122" spans="1:11" x14ac:dyDescent="0.2">
      <c r="A122" s="3" t="s">
        <v>256</v>
      </c>
      <c r="B122" s="4" t="s">
        <v>257</v>
      </c>
      <c r="C122" s="5" t="s">
        <v>347</v>
      </c>
      <c r="D122" s="6" t="s">
        <v>348</v>
      </c>
      <c r="E122" s="7" t="s">
        <v>133</v>
      </c>
      <c r="F122" s="8" t="s">
        <v>134</v>
      </c>
      <c r="G122" s="9">
        <v>10312.19</v>
      </c>
      <c r="H122" s="11">
        <v>0</v>
      </c>
      <c r="I122" s="11">
        <v>1</v>
      </c>
      <c r="J122" s="13">
        <f t="shared" si="2"/>
        <v>0</v>
      </c>
      <c r="K122" s="13">
        <f t="shared" si="3"/>
        <v>10312.19</v>
      </c>
    </row>
    <row r="123" spans="1:11" x14ac:dyDescent="0.2">
      <c r="A123" s="3" t="s">
        <v>91</v>
      </c>
      <c r="B123" s="4" t="s">
        <v>92</v>
      </c>
      <c r="C123" s="5" t="s">
        <v>194</v>
      </c>
      <c r="D123" s="6" t="s">
        <v>195</v>
      </c>
      <c r="E123" s="7" t="s">
        <v>104</v>
      </c>
      <c r="F123" s="8" t="s">
        <v>20</v>
      </c>
      <c r="G123" s="9">
        <v>14732.11</v>
      </c>
      <c r="H123" s="11">
        <v>0</v>
      </c>
      <c r="I123" s="11">
        <v>1</v>
      </c>
      <c r="J123" s="13">
        <f t="shared" si="2"/>
        <v>0</v>
      </c>
      <c r="K123" s="13">
        <f t="shared" si="3"/>
        <v>14732.11</v>
      </c>
    </row>
    <row r="124" spans="1:11" x14ac:dyDescent="0.2">
      <c r="A124" s="3" t="s">
        <v>256</v>
      </c>
      <c r="B124" s="4" t="s">
        <v>257</v>
      </c>
      <c r="C124" s="5" t="s">
        <v>349</v>
      </c>
      <c r="D124" s="6" t="s">
        <v>290</v>
      </c>
      <c r="E124" s="7" t="s">
        <v>150</v>
      </c>
      <c r="F124" s="8" t="s">
        <v>151</v>
      </c>
      <c r="G124" s="9">
        <v>18582.080000000002</v>
      </c>
      <c r="H124" s="11">
        <v>0.05</v>
      </c>
      <c r="I124" s="11">
        <v>0.95</v>
      </c>
      <c r="J124" s="13">
        <f t="shared" si="2"/>
        <v>929.10400000000016</v>
      </c>
      <c r="K124" s="13">
        <f t="shared" si="3"/>
        <v>17652.976000000002</v>
      </c>
    </row>
    <row r="125" spans="1:11" x14ac:dyDescent="0.2">
      <c r="A125" s="3" t="s">
        <v>401</v>
      </c>
      <c r="B125" s="4" t="s">
        <v>402</v>
      </c>
      <c r="C125" s="5" t="s">
        <v>28</v>
      </c>
      <c r="D125" s="6" t="s">
        <v>421</v>
      </c>
      <c r="E125" s="7" t="s">
        <v>414</v>
      </c>
      <c r="F125" s="8" t="s">
        <v>409</v>
      </c>
      <c r="G125" s="9">
        <v>29727.38</v>
      </c>
      <c r="H125" s="11">
        <v>0</v>
      </c>
      <c r="I125" s="11">
        <v>1</v>
      </c>
      <c r="J125" s="13">
        <f t="shared" si="2"/>
        <v>0</v>
      </c>
      <c r="K125" s="13">
        <f t="shared" si="3"/>
        <v>29727.38</v>
      </c>
    </row>
    <row r="126" spans="1:11" x14ac:dyDescent="0.2">
      <c r="A126" s="3" t="s">
        <v>15</v>
      </c>
      <c r="B126" s="4" t="s">
        <v>16</v>
      </c>
      <c r="C126" s="5" t="s">
        <v>28</v>
      </c>
      <c r="D126" s="6" t="s">
        <v>29</v>
      </c>
      <c r="E126" s="7" t="s">
        <v>30</v>
      </c>
      <c r="F126" s="8" t="s">
        <v>20</v>
      </c>
      <c r="G126" s="9">
        <v>422.94</v>
      </c>
      <c r="H126" s="11">
        <v>0</v>
      </c>
      <c r="I126" s="11">
        <v>1</v>
      </c>
      <c r="J126" s="13">
        <f t="shared" si="2"/>
        <v>0</v>
      </c>
      <c r="K126" s="13">
        <f t="shared" si="3"/>
        <v>422.94</v>
      </c>
    </row>
    <row r="127" spans="1:11" x14ac:dyDescent="0.2">
      <c r="A127" s="3" t="s">
        <v>256</v>
      </c>
      <c r="B127" s="4" t="s">
        <v>257</v>
      </c>
      <c r="C127" s="5" t="s">
        <v>350</v>
      </c>
      <c r="D127" s="6" t="s">
        <v>351</v>
      </c>
      <c r="E127" s="7" t="s">
        <v>33</v>
      </c>
      <c r="F127" s="8" t="s">
        <v>20</v>
      </c>
      <c r="G127" s="9">
        <v>5889.24</v>
      </c>
      <c r="H127" s="11">
        <v>0</v>
      </c>
      <c r="I127" s="11">
        <v>1</v>
      </c>
      <c r="J127" s="13">
        <f t="shared" si="2"/>
        <v>0</v>
      </c>
      <c r="K127" s="13">
        <f t="shared" si="3"/>
        <v>5889.24</v>
      </c>
    </row>
    <row r="128" spans="1:11" x14ac:dyDescent="0.2">
      <c r="A128" s="3" t="s">
        <v>39</v>
      </c>
      <c r="B128" s="4" t="s">
        <v>40</v>
      </c>
      <c r="C128" s="5" t="s">
        <v>73</v>
      </c>
      <c r="D128" s="6" t="s">
        <v>74</v>
      </c>
      <c r="E128" s="7" t="s">
        <v>75</v>
      </c>
      <c r="F128" s="8" t="s">
        <v>20</v>
      </c>
      <c r="G128" s="9">
        <v>53089.02</v>
      </c>
      <c r="H128" s="11">
        <v>0.5</v>
      </c>
      <c r="I128" s="11">
        <v>0.5</v>
      </c>
      <c r="J128" s="13">
        <f t="shared" si="2"/>
        <v>26544.51</v>
      </c>
      <c r="K128" s="13">
        <f t="shared" si="3"/>
        <v>26544.51</v>
      </c>
    </row>
    <row r="129" spans="1:11" x14ac:dyDescent="0.2">
      <c r="A129" s="3" t="s">
        <v>39</v>
      </c>
      <c r="B129" s="4" t="s">
        <v>40</v>
      </c>
      <c r="C129" s="5" t="s">
        <v>73</v>
      </c>
      <c r="D129" s="6" t="s">
        <v>74</v>
      </c>
      <c r="E129" s="7" t="s">
        <v>75</v>
      </c>
      <c r="F129" s="8" t="s">
        <v>20</v>
      </c>
      <c r="G129" s="9">
        <v>-29909.34</v>
      </c>
      <c r="H129" s="11">
        <v>0.5</v>
      </c>
      <c r="I129" s="11">
        <v>0.5</v>
      </c>
      <c r="J129" s="13">
        <f t="shared" si="2"/>
        <v>-14954.67</v>
      </c>
      <c r="K129" s="13">
        <f t="shared" si="3"/>
        <v>-14954.67</v>
      </c>
    </row>
    <row r="130" spans="1:11" x14ac:dyDescent="0.2">
      <c r="A130" s="3" t="s">
        <v>256</v>
      </c>
      <c r="B130" s="4" t="s">
        <v>257</v>
      </c>
      <c r="C130" s="5" t="s">
        <v>352</v>
      </c>
      <c r="D130" s="6" t="s">
        <v>353</v>
      </c>
      <c r="E130" s="7" t="s">
        <v>126</v>
      </c>
      <c r="F130" s="8" t="s">
        <v>20</v>
      </c>
      <c r="G130" s="9">
        <v>8105.03</v>
      </c>
      <c r="H130" s="11">
        <v>0</v>
      </c>
      <c r="I130" s="11">
        <v>1</v>
      </c>
      <c r="J130" s="13">
        <f t="shared" ref="J130:J193" si="4">SUM(G130*H130)</f>
        <v>0</v>
      </c>
      <c r="K130" s="13">
        <f t="shared" ref="K130:K193" si="5">SUM(G130*I130)</f>
        <v>8105.03</v>
      </c>
    </row>
    <row r="131" spans="1:11" x14ac:dyDescent="0.2">
      <c r="A131" s="3" t="s">
        <v>91</v>
      </c>
      <c r="B131" s="4" t="s">
        <v>92</v>
      </c>
      <c r="C131" s="5" t="s">
        <v>196</v>
      </c>
      <c r="D131" s="6" t="s">
        <v>197</v>
      </c>
      <c r="E131" s="7" t="s">
        <v>19</v>
      </c>
      <c r="F131" s="8" t="s">
        <v>20</v>
      </c>
      <c r="G131" s="9">
        <v>18016.91</v>
      </c>
      <c r="H131" s="11">
        <v>0</v>
      </c>
      <c r="I131" s="11">
        <v>1</v>
      </c>
      <c r="J131" s="13">
        <f t="shared" si="4"/>
        <v>0</v>
      </c>
      <c r="K131" s="13">
        <f t="shared" si="5"/>
        <v>18016.91</v>
      </c>
    </row>
    <row r="132" spans="1:11" x14ac:dyDescent="0.2">
      <c r="A132" s="3" t="s">
        <v>91</v>
      </c>
      <c r="B132" s="4" t="s">
        <v>92</v>
      </c>
      <c r="C132" s="5" t="s">
        <v>198</v>
      </c>
      <c r="D132" s="6" t="s">
        <v>199</v>
      </c>
      <c r="E132" s="7" t="s">
        <v>133</v>
      </c>
      <c r="F132" s="8" t="s">
        <v>134</v>
      </c>
      <c r="G132" s="9">
        <v>9097.43</v>
      </c>
      <c r="H132" s="11">
        <v>0</v>
      </c>
      <c r="I132" s="11">
        <v>1</v>
      </c>
      <c r="J132" s="13">
        <f t="shared" si="4"/>
        <v>0</v>
      </c>
      <c r="K132" s="13">
        <f t="shared" si="5"/>
        <v>9097.43</v>
      </c>
    </row>
    <row r="133" spans="1:11" x14ac:dyDescent="0.2">
      <c r="A133" s="3" t="s">
        <v>91</v>
      </c>
      <c r="B133" s="4" t="s">
        <v>92</v>
      </c>
      <c r="C133" s="5" t="s">
        <v>200</v>
      </c>
      <c r="D133" s="6" t="s">
        <v>79</v>
      </c>
      <c r="E133" s="7" t="s">
        <v>172</v>
      </c>
      <c r="F133" s="8" t="s">
        <v>20</v>
      </c>
      <c r="G133" s="9">
        <v>25277.84</v>
      </c>
      <c r="H133" s="11">
        <v>0</v>
      </c>
      <c r="I133" s="11">
        <v>1</v>
      </c>
      <c r="J133" s="13">
        <f t="shared" si="4"/>
        <v>0</v>
      </c>
      <c r="K133" s="13">
        <f t="shared" si="5"/>
        <v>25277.84</v>
      </c>
    </row>
    <row r="134" spans="1:11" x14ac:dyDescent="0.2">
      <c r="A134" s="3" t="s">
        <v>91</v>
      </c>
      <c r="B134" s="4" t="s">
        <v>92</v>
      </c>
      <c r="C134" s="5" t="s">
        <v>201</v>
      </c>
      <c r="D134" s="6" t="s">
        <v>202</v>
      </c>
      <c r="E134" s="7" t="s">
        <v>143</v>
      </c>
      <c r="F134" s="8" t="s">
        <v>20</v>
      </c>
      <c r="G134" s="9">
        <v>1477.45</v>
      </c>
      <c r="H134" s="11">
        <v>0</v>
      </c>
      <c r="I134" s="11">
        <v>1</v>
      </c>
      <c r="J134" s="13">
        <f t="shared" si="4"/>
        <v>0</v>
      </c>
      <c r="K134" s="13">
        <f t="shared" si="5"/>
        <v>1477.45</v>
      </c>
    </row>
    <row r="135" spans="1:11" x14ac:dyDescent="0.2">
      <c r="A135" s="3" t="s">
        <v>256</v>
      </c>
      <c r="B135" s="4" t="s">
        <v>257</v>
      </c>
      <c r="C135" s="5" t="s">
        <v>354</v>
      </c>
      <c r="D135" s="6" t="s">
        <v>355</v>
      </c>
      <c r="E135" s="7" t="s">
        <v>19</v>
      </c>
      <c r="F135" s="8" t="s">
        <v>20</v>
      </c>
      <c r="G135" s="9">
        <v>6761.51</v>
      </c>
      <c r="H135" s="11">
        <v>0</v>
      </c>
      <c r="I135" s="11">
        <v>1</v>
      </c>
      <c r="J135" s="13">
        <f t="shared" si="4"/>
        <v>0</v>
      </c>
      <c r="K135" s="13">
        <f t="shared" si="5"/>
        <v>6761.51</v>
      </c>
    </row>
    <row r="136" spans="1:11" x14ac:dyDescent="0.2">
      <c r="A136" s="3"/>
      <c r="B136" s="4"/>
      <c r="C136" s="43" t="s">
        <v>1041</v>
      </c>
      <c r="D136" s="43" t="s">
        <v>1042</v>
      </c>
      <c r="E136" s="43" t="s">
        <v>1043</v>
      </c>
      <c r="F136" s="8"/>
      <c r="G136" s="9">
        <v>12433.22</v>
      </c>
      <c r="H136" s="11">
        <v>1</v>
      </c>
      <c r="I136" s="11">
        <v>0</v>
      </c>
      <c r="J136" s="13">
        <f t="shared" si="4"/>
        <v>12433.22</v>
      </c>
      <c r="K136" s="13">
        <f t="shared" si="5"/>
        <v>0</v>
      </c>
    </row>
    <row r="137" spans="1:11" x14ac:dyDescent="0.2">
      <c r="A137" s="3" t="s">
        <v>91</v>
      </c>
      <c r="B137" s="4" t="s">
        <v>92</v>
      </c>
      <c r="C137" s="5" t="s">
        <v>203</v>
      </c>
      <c r="D137" s="6" t="s">
        <v>156</v>
      </c>
      <c r="E137" s="7" t="s">
        <v>99</v>
      </c>
      <c r="F137" s="8" t="s">
        <v>20</v>
      </c>
      <c r="G137" s="9">
        <v>13959.12</v>
      </c>
      <c r="H137" s="11">
        <v>0</v>
      </c>
      <c r="I137" s="11">
        <v>1</v>
      </c>
      <c r="J137" s="13">
        <f t="shared" si="4"/>
        <v>0</v>
      </c>
      <c r="K137" s="13">
        <f t="shared" si="5"/>
        <v>13959.12</v>
      </c>
    </row>
    <row r="138" spans="1:11" x14ac:dyDescent="0.2">
      <c r="A138" s="3" t="s">
        <v>91</v>
      </c>
      <c r="B138" s="4" t="s">
        <v>92</v>
      </c>
      <c r="C138" s="5" t="s">
        <v>204</v>
      </c>
      <c r="D138" s="6" t="s">
        <v>205</v>
      </c>
      <c r="E138" s="7" t="s">
        <v>33</v>
      </c>
      <c r="F138" s="8" t="s">
        <v>20</v>
      </c>
      <c r="G138" s="9">
        <v>7049.97</v>
      </c>
      <c r="H138" s="11">
        <v>0</v>
      </c>
      <c r="I138" s="11">
        <v>1</v>
      </c>
      <c r="J138" s="13">
        <f t="shared" si="4"/>
        <v>0</v>
      </c>
      <c r="K138" s="13">
        <f t="shared" si="5"/>
        <v>7049.97</v>
      </c>
    </row>
    <row r="139" spans="1:11" x14ac:dyDescent="0.2">
      <c r="A139" s="3" t="s">
        <v>256</v>
      </c>
      <c r="B139" s="4" t="s">
        <v>257</v>
      </c>
      <c r="C139" s="5" t="s">
        <v>356</v>
      </c>
      <c r="D139" s="6" t="s">
        <v>357</v>
      </c>
      <c r="E139" s="7" t="s">
        <v>19</v>
      </c>
      <c r="F139" s="8" t="s">
        <v>20</v>
      </c>
      <c r="G139" s="9">
        <v>21759.07</v>
      </c>
      <c r="H139" s="11">
        <v>0</v>
      </c>
      <c r="I139" s="11">
        <v>1</v>
      </c>
      <c r="J139" s="13">
        <f t="shared" si="4"/>
        <v>0</v>
      </c>
      <c r="K139" s="13">
        <f t="shared" si="5"/>
        <v>21759.07</v>
      </c>
    </row>
    <row r="140" spans="1:11" x14ac:dyDescent="0.2">
      <c r="A140" s="3" t="s">
        <v>15</v>
      </c>
      <c r="B140" s="4" t="s">
        <v>16</v>
      </c>
      <c r="C140" s="5" t="s">
        <v>31</v>
      </c>
      <c r="D140" s="6" t="s">
        <v>32</v>
      </c>
      <c r="E140" s="7" t="s">
        <v>33</v>
      </c>
      <c r="F140" s="8" t="s">
        <v>20</v>
      </c>
      <c r="G140" s="9">
        <v>5723.01</v>
      </c>
      <c r="H140" s="11">
        <v>0</v>
      </c>
      <c r="I140" s="11">
        <v>1</v>
      </c>
      <c r="J140" s="13">
        <f t="shared" si="4"/>
        <v>0</v>
      </c>
      <c r="K140" s="13">
        <f t="shared" si="5"/>
        <v>5723.01</v>
      </c>
    </row>
    <row r="141" spans="1:11" x14ac:dyDescent="0.2">
      <c r="A141" s="3" t="s">
        <v>256</v>
      </c>
      <c r="B141" s="4" t="s">
        <v>257</v>
      </c>
      <c r="C141" s="5" t="s">
        <v>358</v>
      </c>
      <c r="D141" s="6" t="s">
        <v>359</v>
      </c>
      <c r="E141" s="7" t="s">
        <v>99</v>
      </c>
      <c r="F141" s="8" t="s">
        <v>20</v>
      </c>
      <c r="G141" s="9">
        <v>234.45</v>
      </c>
      <c r="H141" s="11">
        <v>0</v>
      </c>
      <c r="I141" s="11">
        <v>1</v>
      </c>
      <c r="J141" s="13">
        <f t="shared" si="4"/>
        <v>0</v>
      </c>
      <c r="K141" s="13">
        <f t="shared" si="5"/>
        <v>234.45</v>
      </c>
    </row>
    <row r="142" spans="1:11" x14ac:dyDescent="0.2">
      <c r="A142" s="3" t="s">
        <v>15</v>
      </c>
      <c r="B142" s="4" t="s">
        <v>16</v>
      </c>
      <c r="C142" s="5" t="s">
        <v>34</v>
      </c>
      <c r="D142" s="6" t="s">
        <v>35</v>
      </c>
      <c r="E142" s="7" t="s">
        <v>36</v>
      </c>
      <c r="F142" s="8" t="s">
        <v>20</v>
      </c>
      <c r="G142" s="9">
        <v>27561.97</v>
      </c>
      <c r="H142" s="11">
        <v>0</v>
      </c>
      <c r="I142" s="11">
        <v>1</v>
      </c>
      <c r="J142" s="13">
        <f t="shared" si="4"/>
        <v>0</v>
      </c>
      <c r="K142" s="13">
        <f t="shared" si="5"/>
        <v>27561.97</v>
      </c>
    </row>
    <row r="143" spans="1:11" x14ac:dyDescent="0.2">
      <c r="A143" s="3" t="s">
        <v>256</v>
      </c>
      <c r="B143" s="4" t="s">
        <v>257</v>
      </c>
      <c r="C143" s="5" t="s">
        <v>360</v>
      </c>
      <c r="D143" s="6" t="s">
        <v>361</v>
      </c>
      <c r="E143" s="7" t="s">
        <v>19</v>
      </c>
      <c r="F143" s="8" t="s">
        <v>20</v>
      </c>
      <c r="G143" s="9">
        <v>10171.969999999999</v>
      </c>
      <c r="H143" s="11">
        <v>0</v>
      </c>
      <c r="I143" s="11">
        <v>1</v>
      </c>
      <c r="J143" s="13">
        <f t="shared" si="4"/>
        <v>0</v>
      </c>
      <c r="K143" s="13">
        <f t="shared" si="5"/>
        <v>10171.969999999999</v>
      </c>
    </row>
    <row r="144" spans="1:11" x14ac:dyDescent="0.2">
      <c r="A144" s="3" t="s">
        <v>91</v>
      </c>
      <c r="B144" s="4" t="s">
        <v>92</v>
      </c>
      <c r="C144" s="5" t="s">
        <v>209</v>
      </c>
      <c r="D144" s="6" t="s">
        <v>210</v>
      </c>
      <c r="E144" s="7" t="s">
        <v>104</v>
      </c>
      <c r="F144" s="8" t="s">
        <v>20</v>
      </c>
      <c r="G144" s="9">
        <v>5913.27</v>
      </c>
      <c r="H144" s="11">
        <v>0</v>
      </c>
      <c r="I144" s="11">
        <v>1</v>
      </c>
      <c r="J144" s="13">
        <f t="shared" si="4"/>
        <v>0</v>
      </c>
      <c r="K144" s="13">
        <f t="shared" si="5"/>
        <v>5913.27</v>
      </c>
    </row>
    <row r="145" spans="1:11" x14ac:dyDescent="0.2">
      <c r="A145" s="3" t="s">
        <v>39</v>
      </c>
      <c r="B145" s="4" t="s">
        <v>40</v>
      </c>
      <c r="C145" s="5" t="s">
        <v>76</v>
      </c>
      <c r="D145" s="6" t="s">
        <v>77</v>
      </c>
      <c r="E145" s="7" t="s">
        <v>53</v>
      </c>
      <c r="F145" s="8" t="s">
        <v>20</v>
      </c>
      <c r="G145" s="9">
        <v>29334.66</v>
      </c>
      <c r="H145" s="11">
        <v>1</v>
      </c>
      <c r="I145" s="11">
        <v>0</v>
      </c>
      <c r="J145" s="13">
        <f t="shared" si="4"/>
        <v>29334.66</v>
      </c>
      <c r="K145" s="13">
        <f t="shared" si="5"/>
        <v>0</v>
      </c>
    </row>
    <row r="146" spans="1:11" x14ac:dyDescent="0.2">
      <c r="A146" s="3" t="s">
        <v>39</v>
      </c>
      <c r="B146" s="4" t="s">
        <v>40</v>
      </c>
      <c r="C146" s="5" t="s">
        <v>76</v>
      </c>
      <c r="D146" s="6" t="s">
        <v>77</v>
      </c>
      <c r="E146" s="7" t="s">
        <v>53</v>
      </c>
      <c r="F146" s="8" t="s">
        <v>20</v>
      </c>
      <c r="G146" s="9">
        <v>-12343.04</v>
      </c>
      <c r="H146" s="11">
        <v>1</v>
      </c>
      <c r="I146" s="11">
        <v>0</v>
      </c>
      <c r="J146" s="13">
        <f t="shared" si="4"/>
        <v>-12343.04</v>
      </c>
      <c r="K146" s="13">
        <f t="shared" si="5"/>
        <v>0</v>
      </c>
    </row>
    <row r="147" spans="1:11" x14ac:dyDescent="0.2">
      <c r="A147" s="3"/>
      <c r="B147" s="4"/>
      <c r="C147" s="5" t="s">
        <v>76</v>
      </c>
      <c r="D147" s="6" t="s">
        <v>77</v>
      </c>
      <c r="E147" s="7" t="s">
        <v>53</v>
      </c>
      <c r="F147" s="8"/>
      <c r="G147" s="9">
        <v>-7800.78</v>
      </c>
      <c r="H147" s="11">
        <v>1</v>
      </c>
      <c r="I147" s="11">
        <v>0</v>
      </c>
      <c r="J147" s="13">
        <f t="shared" si="4"/>
        <v>-7800.78</v>
      </c>
      <c r="K147" s="13">
        <f t="shared" si="5"/>
        <v>0</v>
      </c>
    </row>
    <row r="148" spans="1:11" x14ac:dyDescent="0.2">
      <c r="A148" s="3" t="s">
        <v>256</v>
      </c>
      <c r="B148" s="4" t="s">
        <v>257</v>
      </c>
      <c r="C148" s="5" t="s">
        <v>76</v>
      </c>
      <c r="D148" s="6" t="s">
        <v>362</v>
      </c>
      <c r="E148" s="7" t="s">
        <v>25</v>
      </c>
      <c r="F148" s="8" t="s">
        <v>20</v>
      </c>
      <c r="G148" s="9">
        <v>17534.75</v>
      </c>
      <c r="H148" s="11">
        <v>0</v>
      </c>
      <c r="I148" s="11">
        <v>1</v>
      </c>
      <c r="J148" s="13">
        <f t="shared" si="4"/>
        <v>0</v>
      </c>
      <c r="K148" s="13">
        <f t="shared" si="5"/>
        <v>17534.75</v>
      </c>
    </row>
    <row r="149" spans="1:11" x14ac:dyDescent="0.2">
      <c r="A149" s="3" t="s">
        <v>91</v>
      </c>
      <c r="B149" s="4" t="s">
        <v>92</v>
      </c>
      <c r="C149" s="5" t="s">
        <v>211</v>
      </c>
      <c r="D149" s="6" t="s">
        <v>212</v>
      </c>
      <c r="E149" s="7" t="s">
        <v>99</v>
      </c>
      <c r="F149" s="8" t="s">
        <v>20</v>
      </c>
      <c r="G149" s="9">
        <v>12738.45</v>
      </c>
      <c r="H149" s="11">
        <v>0</v>
      </c>
      <c r="I149" s="11">
        <v>1</v>
      </c>
      <c r="J149" s="13">
        <f t="shared" si="4"/>
        <v>0</v>
      </c>
      <c r="K149" s="13">
        <f t="shared" si="5"/>
        <v>12738.45</v>
      </c>
    </row>
    <row r="150" spans="1:11" x14ac:dyDescent="0.2">
      <c r="A150" s="3" t="s">
        <v>91</v>
      </c>
      <c r="B150" s="4" t="s">
        <v>92</v>
      </c>
      <c r="C150" s="5" t="s">
        <v>213</v>
      </c>
      <c r="D150" s="6" t="s">
        <v>214</v>
      </c>
      <c r="E150" s="7" t="s">
        <v>30</v>
      </c>
      <c r="F150" s="8" t="s">
        <v>20</v>
      </c>
      <c r="G150" s="9">
        <v>11634.91</v>
      </c>
      <c r="H150" s="11">
        <v>0</v>
      </c>
      <c r="I150" s="11">
        <v>1</v>
      </c>
      <c r="J150" s="13">
        <f t="shared" si="4"/>
        <v>0</v>
      </c>
      <c r="K150" s="13">
        <f t="shared" si="5"/>
        <v>11634.91</v>
      </c>
    </row>
    <row r="151" spans="1:11" x14ac:dyDescent="0.2">
      <c r="A151" s="3" t="s">
        <v>256</v>
      </c>
      <c r="B151" s="4" t="s">
        <v>257</v>
      </c>
      <c r="C151" s="5" t="s">
        <v>363</v>
      </c>
      <c r="D151" s="6" t="s">
        <v>364</v>
      </c>
      <c r="E151" s="7" t="s">
        <v>19</v>
      </c>
      <c r="F151" s="8" t="s">
        <v>20</v>
      </c>
      <c r="G151" s="9">
        <v>6931.33</v>
      </c>
      <c r="H151" s="11">
        <v>0</v>
      </c>
      <c r="I151" s="11">
        <v>1</v>
      </c>
      <c r="J151" s="13">
        <f t="shared" si="4"/>
        <v>0</v>
      </c>
      <c r="K151" s="13">
        <f t="shared" si="5"/>
        <v>6931.33</v>
      </c>
    </row>
    <row r="152" spans="1:11" x14ac:dyDescent="0.2">
      <c r="A152" s="3" t="s">
        <v>91</v>
      </c>
      <c r="B152" s="4" t="s">
        <v>92</v>
      </c>
      <c r="C152" s="5" t="s">
        <v>215</v>
      </c>
      <c r="D152" s="6" t="s">
        <v>216</v>
      </c>
      <c r="E152" s="7" t="s">
        <v>19</v>
      </c>
      <c r="F152" s="8" t="s">
        <v>20</v>
      </c>
      <c r="G152" s="9">
        <v>294.64999999999998</v>
      </c>
      <c r="H152" s="11">
        <v>0</v>
      </c>
      <c r="I152" s="11">
        <v>1</v>
      </c>
      <c r="J152" s="13">
        <f t="shared" si="4"/>
        <v>0</v>
      </c>
      <c r="K152" s="13">
        <f t="shared" si="5"/>
        <v>294.64999999999998</v>
      </c>
    </row>
    <row r="153" spans="1:11" x14ac:dyDescent="0.2">
      <c r="A153" s="3" t="s">
        <v>256</v>
      </c>
      <c r="B153" s="4" t="s">
        <v>257</v>
      </c>
      <c r="C153" s="5" t="s">
        <v>365</v>
      </c>
      <c r="D153" s="6" t="s">
        <v>366</v>
      </c>
      <c r="E153" s="7" t="s">
        <v>19</v>
      </c>
      <c r="F153" s="8" t="s">
        <v>20</v>
      </c>
      <c r="G153" s="9">
        <v>2542.9899999999998</v>
      </c>
      <c r="H153" s="11">
        <v>0</v>
      </c>
      <c r="I153" s="11">
        <v>1</v>
      </c>
      <c r="J153" s="13">
        <f t="shared" si="4"/>
        <v>0</v>
      </c>
      <c r="K153" s="13">
        <f t="shared" si="5"/>
        <v>2542.9899999999998</v>
      </c>
    </row>
    <row r="154" spans="1:11" x14ac:dyDescent="0.2">
      <c r="A154" s="3" t="s">
        <v>256</v>
      </c>
      <c r="B154" s="4" t="s">
        <v>257</v>
      </c>
      <c r="C154" s="5" t="s">
        <v>367</v>
      </c>
      <c r="D154" s="6" t="s">
        <v>368</v>
      </c>
      <c r="E154" s="7" t="s">
        <v>99</v>
      </c>
      <c r="F154" s="8" t="s">
        <v>20</v>
      </c>
      <c r="G154" s="9">
        <v>13626.73</v>
      </c>
      <c r="H154" s="11">
        <v>0</v>
      </c>
      <c r="I154" s="11">
        <v>1</v>
      </c>
      <c r="J154" s="13">
        <f t="shared" si="4"/>
        <v>0</v>
      </c>
      <c r="K154" s="13">
        <f t="shared" si="5"/>
        <v>13626.73</v>
      </c>
    </row>
    <row r="155" spans="1:11" x14ac:dyDescent="0.2">
      <c r="A155" s="3" t="s">
        <v>91</v>
      </c>
      <c r="B155" s="4" t="s">
        <v>92</v>
      </c>
      <c r="C155" s="5" t="s">
        <v>217</v>
      </c>
      <c r="D155" s="6" t="s">
        <v>218</v>
      </c>
      <c r="E155" s="7" t="s">
        <v>143</v>
      </c>
      <c r="F155" s="8" t="s">
        <v>20</v>
      </c>
      <c r="G155" s="9">
        <v>5816.9</v>
      </c>
      <c r="H155" s="11">
        <v>0</v>
      </c>
      <c r="I155" s="11">
        <v>1</v>
      </c>
      <c r="J155" s="13">
        <f t="shared" si="4"/>
        <v>0</v>
      </c>
      <c r="K155" s="13">
        <f t="shared" si="5"/>
        <v>5816.9</v>
      </c>
    </row>
    <row r="156" spans="1:11" x14ac:dyDescent="0.2">
      <c r="A156" s="3" t="s">
        <v>39</v>
      </c>
      <c r="B156" s="4" t="s">
        <v>40</v>
      </c>
      <c r="C156" s="5" t="s">
        <v>78</v>
      </c>
      <c r="D156" s="6" t="s">
        <v>79</v>
      </c>
      <c r="E156" s="7" t="s">
        <v>80</v>
      </c>
      <c r="F156" s="8" t="s">
        <v>20</v>
      </c>
      <c r="G156" s="9">
        <v>49251.72</v>
      </c>
      <c r="H156" s="11">
        <v>0.5</v>
      </c>
      <c r="I156" s="11">
        <v>0.5</v>
      </c>
      <c r="J156" s="13">
        <f t="shared" si="4"/>
        <v>24625.86</v>
      </c>
      <c r="K156" s="13">
        <f t="shared" si="5"/>
        <v>24625.86</v>
      </c>
    </row>
    <row r="157" spans="1:11" x14ac:dyDescent="0.2">
      <c r="A157" s="3" t="s">
        <v>401</v>
      </c>
      <c r="B157" s="4" t="s">
        <v>402</v>
      </c>
      <c r="C157" s="5" t="s">
        <v>369</v>
      </c>
      <c r="D157" s="6" t="s">
        <v>277</v>
      </c>
      <c r="E157" s="7" t="s">
        <v>19</v>
      </c>
      <c r="F157" s="8" t="s">
        <v>20</v>
      </c>
      <c r="G157" s="9">
        <v>3061</v>
      </c>
      <c r="H157" s="11">
        <v>0</v>
      </c>
      <c r="I157" s="11">
        <v>1</v>
      </c>
      <c r="J157" s="13">
        <f t="shared" si="4"/>
        <v>0</v>
      </c>
      <c r="K157" s="13">
        <f t="shared" si="5"/>
        <v>3061</v>
      </c>
    </row>
    <row r="158" spans="1:11" x14ac:dyDescent="0.2">
      <c r="A158" s="3" t="s">
        <v>256</v>
      </c>
      <c r="B158" s="4" t="s">
        <v>257</v>
      </c>
      <c r="C158" s="5" t="s">
        <v>369</v>
      </c>
      <c r="D158" s="6" t="s">
        <v>370</v>
      </c>
      <c r="E158" s="7" t="s">
        <v>33</v>
      </c>
      <c r="F158" s="8" t="s">
        <v>20</v>
      </c>
      <c r="G158" s="9">
        <v>10820.62</v>
      </c>
      <c r="H158" s="11">
        <v>0</v>
      </c>
      <c r="I158" s="11">
        <v>1</v>
      </c>
      <c r="J158" s="13">
        <f t="shared" si="4"/>
        <v>0</v>
      </c>
      <c r="K158" s="13">
        <f t="shared" si="5"/>
        <v>10820.62</v>
      </c>
    </row>
    <row r="159" spans="1:11" x14ac:dyDescent="0.2">
      <c r="A159" s="3" t="s">
        <v>401</v>
      </c>
      <c r="B159" s="4" t="s">
        <v>402</v>
      </c>
      <c r="C159" s="5" t="s">
        <v>422</v>
      </c>
      <c r="D159" s="6" t="s">
        <v>423</v>
      </c>
      <c r="E159" s="7" t="s">
        <v>19</v>
      </c>
      <c r="F159" s="8" t="s">
        <v>20</v>
      </c>
      <c r="G159" s="9">
        <v>7436.03</v>
      </c>
      <c r="H159" s="11">
        <v>0</v>
      </c>
      <c r="I159" s="11">
        <v>1</v>
      </c>
      <c r="J159" s="13">
        <f t="shared" si="4"/>
        <v>0</v>
      </c>
      <c r="K159" s="13">
        <f t="shared" si="5"/>
        <v>7436.03</v>
      </c>
    </row>
    <row r="160" spans="1:11" x14ac:dyDescent="0.2">
      <c r="A160" s="3" t="s">
        <v>401</v>
      </c>
      <c r="B160" s="4" t="s">
        <v>402</v>
      </c>
      <c r="C160" s="5" t="s">
        <v>424</v>
      </c>
      <c r="D160" s="6" t="s">
        <v>216</v>
      </c>
      <c r="E160" s="7" t="s">
        <v>408</v>
      </c>
      <c r="F160" s="8" t="s">
        <v>409</v>
      </c>
      <c r="G160" s="9">
        <v>21268.34</v>
      </c>
      <c r="H160" s="11">
        <v>0</v>
      </c>
      <c r="I160" s="11">
        <v>1</v>
      </c>
      <c r="J160" s="13">
        <f t="shared" si="4"/>
        <v>0</v>
      </c>
      <c r="K160" s="13">
        <f t="shared" si="5"/>
        <v>21268.34</v>
      </c>
    </row>
    <row r="161" spans="1:11" x14ac:dyDescent="0.2">
      <c r="A161" s="3" t="s">
        <v>91</v>
      </c>
      <c r="B161" s="4" t="s">
        <v>92</v>
      </c>
      <c r="C161" s="5" t="s">
        <v>219</v>
      </c>
      <c r="D161" s="6" t="s">
        <v>220</v>
      </c>
      <c r="E161" s="7" t="s">
        <v>19</v>
      </c>
      <c r="F161" s="8" t="s">
        <v>20</v>
      </c>
      <c r="G161" s="9">
        <v>18444.78</v>
      </c>
      <c r="H161" s="11">
        <v>0</v>
      </c>
      <c r="I161" s="11">
        <v>1</v>
      </c>
      <c r="J161" s="13">
        <f t="shared" si="4"/>
        <v>0</v>
      </c>
      <c r="K161" s="13">
        <f t="shared" si="5"/>
        <v>18444.78</v>
      </c>
    </row>
    <row r="162" spans="1:11" x14ac:dyDescent="0.2">
      <c r="A162" s="3" t="s">
        <v>256</v>
      </c>
      <c r="B162" s="4" t="s">
        <v>257</v>
      </c>
      <c r="C162" s="5" t="s">
        <v>371</v>
      </c>
      <c r="D162" s="6" t="s">
        <v>372</v>
      </c>
      <c r="E162" s="7" t="s">
        <v>99</v>
      </c>
      <c r="F162" s="8" t="s">
        <v>20</v>
      </c>
      <c r="G162" s="9">
        <v>12485.98</v>
      </c>
      <c r="H162" s="11">
        <v>0</v>
      </c>
      <c r="I162" s="11">
        <v>1</v>
      </c>
      <c r="J162" s="13">
        <f t="shared" si="4"/>
        <v>0</v>
      </c>
      <c r="K162" s="13">
        <f t="shared" si="5"/>
        <v>12485.98</v>
      </c>
    </row>
    <row r="163" spans="1:11" x14ac:dyDescent="0.2">
      <c r="A163" s="3" t="s">
        <v>256</v>
      </c>
      <c r="B163" s="4" t="s">
        <v>257</v>
      </c>
      <c r="C163" s="5" t="s">
        <v>373</v>
      </c>
      <c r="D163" s="6" t="s">
        <v>374</v>
      </c>
      <c r="E163" s="7" t="s">
        <v>99</v>
      </c>
      <c r="F163" s="8" t="s">
        <v>20</v>
      </c>
      <c r="G163" s="9">
        <v>513.13</v>
      </c>
      <c r="H163" s="11">
        <v>0</v>
      </c>
      <c r="I163" s="11">
        <v>1</v>
      </c>
      <c r="J163" s="13">
        <f t="shared" si="4"/>
        <v>0</v>
      </c>
      <c r="K163" s="13">
        <f t="shared" si="5"/>
        <v>513.13</v>
      </c>
    </row>
    <row r="164" spans="1:11" x14ac:dyDescent="0.2">
      <c r="A164" s="3" t="s">
        <v>91</v>
      </c>
      <c r="B164" s="4" t="s">
        <v>92</v>
      </c>
      <c r="C164" s="5" t="s">
        <v>221</v>
      </c>
      <c r="D164" s="6" t="s">
        <v>222</v>
      </c>
      <c r="E164" s="7" t="s">
        <v>133</v>
      </c>
      <c r="F164" s="8" t="s">
        <v>134</v>
      </c>
      <c r="G164" s="9">
        <v>9090.2199999999993</v>
      </c>
      <c r="H164" s="11">
        <v>0</v>
      </c>
      <c r="I164" s="11">
        <v>1</v>
      </c>
      <c r="J164" s="13">
        <f t="shared" si="4"/>
        <v>0</v>
      </c>
      <c r="K164" s="13">
        <f t="shared" si="5"/>
        <v>9090.2199999999993</v>
      </c>
    </row>
    <row r="165" spans="1:11" x14ac:dyDescent="0.2">
      <c r="A165" s="3"/>
      <c r="B165" s="4"/>
      <c r="C165" s="43" t="s">
        <v>510</v>
      </c>
      <c r="D165" s="43" t="s">
        <v>1031</v>
      </c>
      <c r="E165" s="43" t="s">
        <v>1032</v>
      </c>
      <c r="F165" s="8"/>
      <c r="G165" s="9">
        <v>33435.129999999997</v>
      </c>
      <c r="H165" s="11">
        <v>1</v>
      </c>
      <c r="I165" s="11">
        <v>0</v>
      </c>
      <c r="J165" s="13">
        <f t="shared" si="4"/>
        <v>33435.129999999997</v>
      </c>
      <c r="K165" s="13">
        <f t="shared" si="5"/>
        <v>0</v>
      </c>
    </row>
    <row r="166" spans="1:11" x14ac:dyDescent="0.2">
      <c r="A166" s="3" t="s">
        <v>256</v>
      </c>
      <c r="B166" s="4" t="s">
        <v>257</v>
      </c>
      <c r="C166" s="5" t="s">
        <v>223</v>
      </c>
      <c r="D166" s="6" t="s">
        <v>375</v>
      </c>
      <c r="E166" s="7" t="s">
        <v>25</v>
      </c>
      <c r="F166" s="8" t="s">
        <v>20</v>
      </c>
      <c r="G166" s="9">
        <v>12139.34</v>
      </c>
      <c r="H166" s="11">
        <v>0</v>
      </c>
      <c r="I166" s="11">
        <v>1</v>
      </c>
      <c r="J166" s="13">
        <f t="shared" si="4"/>
        <v>0</v>
      </c>
      <c r="K166" s="13">
        <f t="shared" si="5"/>
        <v>12139.34</v>
      </c>
    </row>
    <row r="167" spans="1:11" x14ac:dyDescent="0.2">
      <c r="A167" s="3" t="s">
        <v>91</v>
      </c>
      <c r="B167" s="4" t="s">
        <v>92</v>
      </c>
      <c r="C167" s="5" t="s">
        <v>223</v>
      </c>
      <c r="D167" s="6" t="s">
        <v>224</v>
      </c>
      <c r="E167" s="7" t="s">
        <v>19</v>
      </c>
      <c r="F167" s="8" t="s">
        <v>20</v>
      </c>
      <c r="G167" s="9">
        <v>20525.68</v>
      </c>
      <c r="H167" s="11">
        <v>0</v>
      </c>
      <c r="I167" s="11">
        <v>1</v>
      </c>
      <c r="J167" s="13">
        <f t="shared" si="4"/>
        <v>0</v>
      </c>
      <c r="K167" s="13">
        <f t="shared" si="5"/>
        <v>20525.68</v>
      </c>
    </row>
    <row r="168" spans="1:11" x14ac:dyDescent="0.2">
      <c r="A168" s="3" t="s">
        <v>256</v>
      </c>
      <c r="B168" s="4" t="s">
        <v>257</v>
      </c>
      <c r="C168" s="5" t="s">
        <v>376</v>
      </c>
      <c r="D168" s="6" t="s">
        <v>377</v>
      </c>
      <c r="E168" s="7" t="s">
        <v>117</v>
      </c>
      <c r="F168" s="8" t="s">
        <v>20</v>
      </c>
      <c r="G168" s="9">
        <v>35206</v>
      </c>
      <c r="H168" s="11">
        <v>0.25</v>
      </c>
      <c r="I168" s="11">
        <v>0.75</v>
      </c>
      <c r="J168" s="13">
        <f t="shared" si="4"/>
        <v>8801.5</v>
      </c>
      <c r="K168" s="13">
        <f t="shared" si="5"/>
        <v>26404.5</v>
      </c>
    </row>
    <row r="169" spans="1:11" x14ac:dyDescent="0.2">
      <c r="A169" s="3" t="s">
        <v>91</v>
      </c>
      <c r="B169" s="4" t="s">
        <v>92</v>
      </c>
      <c r="C169" s="5" t="s">
        <v>225</v>
      </c>
      <c r="D169" s="6" t="s">
        <v>45</v>
      </c>
      <c r="E169" s="7" t="s">
        <v>226</v>
      </c>
      <c r="F169" s="8" t="s">
        <v>20</v>
      </c>
      <c r="G169" s="9">
        <v>5788.68</v>
      </c>
      <c r="H169" s="11">
        <v>0</v>
      </c>
      <c r="I169" s="11">
        <v>1</v>
      </c>
      <c r="J169" s="13">
        <f t="shared" si="4"/>
        <v>0</v>
      </c>
      <c r="K169" s="13">
        <f t="shared" si="5"/>
        <v>5788.68</v>
      </c>
    </row>
    <row r="170" spans="1:11" x14ac:dyDescent="0.2">
      <c r="A170" s="3" t="s">
        <v>401</v>
      </c>
      <c r="B170" s="4" t="s">
        <v>402</v>
      </c>
      <c r="C170" s="5" t="s">
        <v>425</v>
      </c>
      <c r="D170" s="6" t="s">
        <v>426</v>
      </c>
      <c r="E170" s="7" t="s">
        <v>19</v>
      </c>
      <c r="F170" s="8" t="s">
        <v>20</v>
      </c>
      <c r="G170" s="9">
        <v>4213.17</v>
      </c>
      <c r="H170" s="11">
        <v>0</v>
      </c>
      <c r="I170" s="11">
        <v>1</v>
      </c>
      <c r="J170" s="13">
        <f t="shared" si="4"/>
        <v>0</v>
      </c>
      <c r="K170" s="13">
        <f t="shared" si="5"/>
        <v>4213.17</v>
      </c>
    </row>
    <row r="171" spans="1:11" x14ac:dyDescent="0.2">
      <c r="A171" s="3" t="s">
        <v>39</v>
      </c>
      <c r="B171" s="4" t="s">
        <v>40</v>
      </c>
      <c r="C171" s="5" t="s">
        <v>81</v>
      </c>
      <c r="D171" s="6" t="s">
        <v>82</v>
      </c>
      <c r="E171" s="7" t="s">
        <v>83</v>
      </c>
      <c r="F171" s="8" t="s">
        <v>20</v>
      </c>
      <c r="G171" s="9">
        <v>49251.69</v>
      </c>
      <c r="H171" s="11">
        <v>0.5</v>
      </c>
      <c r="I171" s="11">
        <v>0.5</v>
      </c>
      <c r="J171" s="13">
        <f t="shared" si="4"/>
        <v>24625.845000000001</v>
      </c>
      <c r="K171" s="13">
        <f t="shared" si="5"/>
        <v>24625.845000000001</v>
      </c>
    </row>
    <row r="172" spans="1:11" x14ac:dyDescent="0.2">
      <c r="A172" s="3" t="s">
        <v>91</v>
      </c>
      <c r="B172" s="4" t="s">
        <v>92</v>
      </c>
      <c r="C172" s="5" t="s">
        <v>227</v>
      </c>
      <c r="D172" s="6" t="s">
        <v>230</v>
      </c>
      <c r="E172" s="7" t="s">
        <v>104</v>
      </c>
      <c r="F172" s="8" t="s">
        <v>20</v>
      </c>
      <c r="G172" s="9">
        <v>5552.31</v>
      </c>
      <c r="H172" s="11">
        <v>0</v>
      </c>
      <c r="I172" s="11">
        <v>1</v>
      </c>
      <c r="J172" s="13">
        <f t="shared" si="4"/>
        <v>0</v>
      </c>
      <c r="K172" s="13">
        <f t="shared" si="5"/>
        <v>5552.31</v>
      </c>
    </row>
    <row r="173" spans="1:11" x14ac:dyDescent="0.2">
      <c r="A173" s="3" t="s">
        <v>91</v>
      </c>
      <c r="B173" s="4" t="s">
        <v>92</v>
      </c>
      <c r="C173" s="5" t="s">
        <v>227</v>
      </c>
      <c r="D173" s="6" t="s">
        <v>228</v>
      </c>
      <c r="E173" s="7" t="s">
        <v>172</v>
      </c>
      <c r="F173" s="8" t="s">
        <v>20</v>
      </c>
      <c r="G173" s="9">
        <v>8639.19</v>
      </c>
      <c r="H173" s="11">
        <v>0</v>
      </c>
      <c r="I173" s="11">
        <v>1</v>
      </c>
      <c r="J173" s="13">
        <f t="shared" si="4"/>
        <v>0</v>
      </c>
      <c r="K173" s="13">
        <f t="shared" si="5"/>
        <v>8639.19</v>
      </c>
    </row>
    <row r="174" spans="1:11" x14ac:dyDescent="0.2">
      <c r="A174" s="3" t="s">
        <v>91</v>
      </c>
      <c r="B174" s="4" t="s">
        <v>92</v>
      </c>
      <c r="C174" s="5" t="s">
        <v>227</v>
      </c>
      <c r="D174" s="6" t="s">
        <v>229</v>
      </c>
      <c r="E174" s="7" t="s">
        <v>172</v>
      </c>
      <c r="F174" s="8" t="s">
        <v>20</v>
      </c>
      <c r="G174" s="9">
        <v>7138.29</v>
      </c>
      <c r="H174" s="11">
        <v>0</v>
      </c>
      <c r="I174" s="11">
        <v>1</v>
      </c>
      <c r="J174" s="13">
        <f t="shared" si="4"/>
        <v>0</v>
      </c>
      <c r="K174" s="13">
        <f t="shared" si="5"/>
        <v>7138.29</v>
      </c>
    </row>
    <row r="175" spans="1:11" x14ac:dyDescent="0.2">
      <c r="A175" s="3" t="s">
        <v>91</v>
      </c>
      <c r="B175" s="4" t="s">
        <v>92</v>
      </c>
      <c r="C175" s="5" t="s">
        <v>231</v>
      </c>
      <c r="D175" s="6" t="s">
        <v>232</v>
      </c>
      <c r="E175" s="7" t="s">
        <v>143</v>
      </c>
      <c r="F175" s="8" t="s">
        <v>20</v>
      </c>
      <c r="G175" s="9">
        <v>2670.56</v>
      </c>
      <c r="H175" s="11">
        <v>0</v>
      </c>
      <c r="I175" s="11">
        <v>1</v>
      </c>
      <c r="J175" s="13">
        <f t="shared" si="4"/>
        <v>0</v>
      </c>
      <c r="K175" s="13">
        <f t="shared" si="5"/>
        <v>2670.56</v>
      </c>
    </row>
    <row r="176" spans="1:11" x14ac:dyDescent="0.2">
      <c r="A176" s="3" t="s">
        <v>256</v>
      </c>
      <c r="B176" s="4" t="s">
        <v>257</v>
      </c>
      <c r="C176" s="5" t="s">
        <v>378</v>
      </c>
      <c r="D176" s="6" t="s">
        <v>379</v>
      </c>
      <c r="E176" s="7" t="s">
        <v>143</v>
      </c>
      <c r="F176" s="8" t="s">
        <v>20</v>
      </c>
      <c r="G176" s="9">
        <v>20057.669999999998</v>
      </c>
      <c r="H176" s="11">
        <v>0</v>
      </c>
      <c r="I176" s="11">
        <v>1</v>
      </c>
      <c r="J176" s="13">
        <f t="shared" si="4"/>
        <v>0</v>
      </c>
      <c r="K176" s="13">
        <f t="shared" si="5"/>
        <v>20057.669999999998</v>
      </c>
    </row>
    <row r="177" spans="1:11" x14ac:dyDescent="0.2">
      <c r="A177" s="3" t="s">
        <v>401</v>
      </c>
      <c r="B177" s="4" t="s">
        <v>402</v>
      </c>
      <c r="C177" s="5" t="s">
        <v>427</v>
      </c>
      <c r="D177" s="6" t="s">
        <v>428</v>
      </c>
      <c r="E177" s="7" t="s">
        <v>150</v>
      </c>
      <c r="F177" s="8" t="s">
        <v>151</v>
      </c>
      <c r="G177" s="9">
        <v>26174.15</v>
      </c>
      <c r="H177" s="11">
        <v>0.05</v>
      </c>
      <c r="I177" s="11">
        <v>0.95</v>
      </c>
      <c r="J177" s="13">
        <f t="shared" si="4"/>
        <v>1308.7075000000002</v>
      </c>
      <c r="K177" s="13">
        <f t="shared" si="5"/>
        <v>24865.442500000001</v>
      </c>
    </row>
    <row r="178" spans="1:11" x14ac:dyDescent="0.2">
      <c r="A178" s="3" t="s">
        <v>401</v>
      </c>
      <c r="B178" s="4" t="s">
        <v>402</v>
      </c>
      <c r="C178" s="5" t="s">
        <v>429</v>
      </c>
      <c r="D178" s="6" t="s">
        <v>430</v>
      </c>
      <c r="E178" s="7" t="s">
        <v>408</v>
      </c>
      <c r="F178" s="8" t="s">
        <v>409</v>
      </c>
      <c r="G178" s="9">
        <v>13753.94</v>
      </c>
      <c r="H178" s="11">
        <v>0</v>
      </c>
      <c r="I178" s="11">
        <v>1</v>
      </c>
      <c r="J178" s="13">
        <f t="shared" si="4"/>
        <v>0</v>
      </c>
      <c r="K178" s="13">
        <f t="shared" si="5"/>
        <v>13753.94</v>
      </c>
    </row>
    <row r="179" spans="1:11" x14ac:dyDescent="0.2">
      <c r="A179" s="3" t="s">
        <v>91</v>
      </c>
      <c r="B179" s="4" t="s">
        <v>92</v>
      </c>
      <c r="C179" s="5" t="s">
        <v>233</v>
      </c>
      <c r="D179" s="6" t="s">
        <v>234</v>
      </c>
      <c r="E179" s="7" t="s">
        <v>120</v>
      </c>
      <c r="F179" s="8" t="s">
        <v>20</v>
      </c>
      <c r="G179" s="9">
        <v>1716.36</v>
      </c>
      <c r="H179" s="11">
        <v>0</v>
      </c>
      <c r="I179" s="11">
        <v>1</v>
      </c>
      <c r="J179" s="13">
        <f t="shared" si="4"/>
        <v>0</v>
      </c>
      <c r="K179" s="13">
        <f t="shared" si="5"/>
        <v>1716.36</v>
      </c>
    </row>
    <row r="180" spans="1:11" x14ac:dyDescent="0.2">
      <c r="A180" s="3" t="s">
        <v>256</v>
      </c>
      <c r="B180" s="4" t="s">
        <v>257</v>
      </c>
      <c r="C180" s="5" t="s">
        <v>380</v>
      </c>
      <c r="D180" s="6" t="s">
        <v>381</v>
      </c>
      <c r="E180" s="7" t="s">
        <v>30</v>
      </c>
      <c r="F180" s="8" t="s">
        <v>20</v>
      </c>
      <c r="G180" s="9">
        <v>14704.97</v>
      </c>
      <c r="H180" s="11">
        <v>0</v>
      </c>
      <c r="I180" s="11">
        <v>1</v>
      </c>
      <c r="J180" s="13">
        <f t="shared" si="4"/>
        <v>0</v>
      </c>
      <c r="K180" s="13">
        <f t="shared" si="5"/>
        <v>14704.97</v>
      </c>
    </row>
    <row r="181" spans="1:11" x14ac:dyDescent="0.2">
      <c r="A181" s="3" t="s">
        <v>91</v>
      </c>
      <c r="B181" s="4" t="s">
        <v>92</v>
      </c>
      <c r="C181" s="5" t="s">
        <v>235</v>
      </c>
      <c r="D181" s="6" t="s">
        <v>236</v>
      </c>
      <c r="E181" s="7" t="s">
        <v>19</v>
      </c>
      <c r="F181" s="8" t="s">
        <v>20</v>
      </c>
      <c r="G181" s="9">
        <v>1230.6500000000001</v>
      </c>
      <c r="H181" s="11">
        <v>0</v>
      </c>
      <c r="I181" s="11">
        <v>1</v>
      </c>
      <c r="J181" s="13">
        <f t="shared" si="4"/>
        <v>0</v>
      </c>
      <c r="K181" s="13">
        <f t="shared" si="5"/>
        <v>1230.6500000000001</v>
      </c>
    </row>
    <row r="182" spans="1:11" x14ac:dyDescent="0.2">
      <c r="A182" s="3" t="s">
        <v>91</v>
      </c>
      <c r="B182" s="4" t="s">
        <v>92</v>
      </c>
      <c r="C182" s="5" t="s">
        <v>237</v>
      </c>
      <c r="D182" s="6" t="s">
        <v>238</v>
      </c>
      <c r="E182" s="7" t="s">
        <v>99</v>
      </c>
      <c r="F182" s="8" t="s">
        <v>20</v>
      </c>
      <c r="G182" s="9">
        <v>8606.23</v>
      </c>
      <c r="H182" s="11">
        <v>0</v>
      </c>
      <c r="I182" s="11">
        <v>1</v>
      </c>
      <c r="J182" s="13">
        <f t="shared" si="4"/>
        <v>0</v>
      </c>
      <c r="K182" s="13">
        <f t="shared" si="5"/>
        <v>8606.23</v>
      </c>
    </row>
    <row r="183" spans="1:11" x14ac:dyDescent="0.2">
      <c r="A183" s="3"/>
      <c r="B183" s="4"/>
      <c r="C183" s="43" t="s">
        <v>995</v>
      </c>
      <c r="D183" s="43" t="s">
        <v>1044</v>
      </c>
      <c r="E183" s="43" t="s">
        <v>53</v>
      </c>
      <c r="F183" s="8"/>
      <c r="G183" s="9">
        <v>4453.8500000000004</v>
      </c>
      <c r="H183" s="11">
        <v>1</v>
      </c>
      <c r="I183" s="11">
        <v>0</v>
      </c>
      <c r="J183" s="13">
        <f t="shared" si="4"/>
        <v>4453.8500000000004</v>
      </c>
      <c r="K183" s="13">
        <f t="shared" si="5"/>
        <v>0</v>
      </c>
    </row>
    <row r="184" spans="1:11" x14ac:dyDescent="0.2">
      <c r="A184" s="3" t="s">
        <v>401</v>
      </c>
      <c r="B184" s="4" t="s">
        <v>402</v>
      </c>
      <c r="C184" s="5" t="s">
        <v>431</v>
      </c>
      <c r="D184" s="6" t="s">
        <v>432</v>
      </c>
      <c r="E184" s="7" t="s">
        <v>19</v>
      </c>
      <c r="F184" s="8" t="s">
        <v>20</v>
      </c>
      <c r="G184" s="9">
        <v>19014.68</v>
      </c>
      <c r="H184" s="11">
        <v>0</v>
      </c>
      <c r="I184" s="11">
        <v>1</v>
      </c>
      <c r="J184" s="13">
        <f t="shared" si="4"/>
        <v>0</v>
      </c>
      <c r="K184" s="13">
        <f t="shared" si="5"/>
        <v>19014.68</v>
      </c>
    </row>
    <row r="185" spans="1:11" x14ac:dyDescent="0.2">
      <c r="A185" s="3" t="s">
        <v>401</v>
      </c>
      <c r="B185" s="4" t="s">
        <v>402</v>
      </c>
      <c r="C185" s="5" t="s">
        <v>433</v>
      </c>
      <c r="D185" s="6" t="s">
        <v>434</v>
      </c>
      <c r="E185" s="7" t="s">
        <v>19</v>
      </c>
      <c r="F185" s="8" t="s">
        <v>20</v>
      </c>
      <c r="G185" s="9">
        <v>5019.95</v>
      </c>
      <c r="H185" s="11">
        <v>0</v>
      </c>
      <c r="I185" s="11">
        <v>1</v>
      </c>
      <c r="J185" s="13">
        <f t="shared" si="4"/>
        <v>0</v>
      </c>
      <c r="K185" s="13">
        <f t="shared" si="5"/>
        <v>5019.95</v>
      </c>
    </row>
    <row r="186" spans="1:11" x14ac:dyDescent="0.2">
      <c r="A186" s="3" t="s">
        <v>39</v>
      </c>
      <c r="B186" s="4" t="s">
        <v>40</v>
      </c>
      <c r="C186" s="5" t="s">
        <v>84</v>
      </c>
      <c r="D186" s="6" t="s">
        <v>85</v>
      </c>
      <c r="E186" s="7" t="s">
        <v>86</v>
      </c>
      <c r="F186" s="8" t="s">
        <v>20</v>
      </c>
      <c r="G186" s="9">
        <v>24273.05</v>
      </c>
      <c r="H186" s="11">
        <v>0.5</v>
      </c>
      <c r="I186" s="11">
        <v>0.5</v>
      </c>
      <c r="J186" s="13">
        <f t="shared" si="4"/>
        <v>12136.525</v>
      </c>
      <c r="K186" s="13">
        <f t="shared" si="5"/>
        <v>12136.525</v>
      </c>
    </row>
    <row r="187" spans="1:11" x14ac:dyDescent="0.2">
      <c r="A187" s="3" t="s">
        <v>91</v>
      </c>
      <c r="B187" s="4" t="s">
        <v>92</v>
      </c>
      <c r="C187" s="5" t="s">
        <v>239</v>
      </c>
      <c r="D187" s="6" t="s">
        <v>240</v>
      </c>
      <c r="E187" s="7" t="s">
        <v>143</v>
      </c>
      <c r="F187" s="8" t="s">
        <v>20</v>
      </c>
      <c r="G187" s="9">
        <v>3349.05</v>
      </c>
      <c r="H187" s="11">
        <v>0</v>
      </c>
      <c r="I187" s="11">
        <v>1</v>
      </c>
      <c r="J187" s="13">
        <f t="shared" si="4"/>
        <v>0</v>
      </c>
      <c r="K187" s="13">
        <f t="shared" si="5"/>
        <v>3349.05</v>
      </c>
    </row>
    <row r="188" spans="1:11" x14ac:dyDescent="0.2">
      <c r="A188" s="3" t="s">
        <v>401</v>
      </c>
      <c r="B188" s="4" t="s">
        <v>402</v>
      </c>
      <c r="C188" s="5" t="s">
        <v>435</v>
      </c>
      <c r="D188" s="6" t="s">
        <v>436</v>
      </c>
      <c r="E188" s="7" t="s">
        <v>19</v>
      </c>
      <c r="F188" s="8" t="s">
        <v>20</v>
      </c>
      <c r="G188" s="9">
        <v>16217.7</v>
      </c>
      <c r="H188" s="11">
        <v>0</v>
      </c>
      <c r="I188" s="11">
        <v>1</v>
      </c>
      <c r="J188" s="13">
        <f t="shared" si="4"/>
        <v>0</v>
      </c>
      <c r="K188" s="13">
        <f t="shared" si="5"/>
        <v>16217.7</v>
      </c>
    </row>
    <row r="189" spans="1:11" x14ac:dyDescent="0.2">
      <c r="A189" s="3" t="s">
        <v>91</v>
      </c>
      <c r="B189" s="4" t="s">
        <v>92</v>
      </c>
      <c r="C189" s="5" t="s">
        <v>241</v>
      </c>
      <c r="D189" s="6" t="s">
        <v>242</v>
      </c>
      <c r="E189" s="7" t="s">
        <v>126</v>
      </c>
      <c r="F189" s="8" t="s">
        <v>20</v>
      </c>
      <c r="G189" s="9">
        <v>6105.81</v>
      </c>
      <c r="H189" s="11">
        <v>0</v>
      </c>
      <c r="I189" s="11">
        <v>1</v>
      </c>
      <c r="J189" s="13">
        <f t="shared" si="4"/>
        <v>0</v>
      </c>
      <c r="K189" s="13">
        <f t="shared" si="5"/>
        <v>6105.81</v>
      </c>
    </row>
    <row r="190" spans="1:11" x14ac:dyDescent="0.2">
      <c r="A190" s="3" t="s">
        <v>256</v>
      </c>
      <c r="B190" s="4" t="s">
        <v>257</v>
      </c>
      <c r="C190" s="5" t="s">
        <v>241</v>
      </c>
      <c r="D190" s="6" t="s">
        <v>382</v>
      </c>
      <c r="E190" s="7" t="s">
        <v>143</v>
      </c>
      <c r="F190" s="8" t="s">
        <v>20</v>
      </c>
      <c r="G190" s="9">
        <v>8347.7800000000007</v>
      </c>
      <c r="H190" s="11">
        <v>0</v>
      </c>
      <c r="I190" s="11">
        <v>1</v>
      </c>
      <c r="J190" s="13">
        <f t="shared" si="4"/>
        <v>0</v>
      </c>
      <c r="K190" s="13">
        <f t="shared" si="5"/>
        <v>8347.7800000000007</v>
      </c>
    </row>
    <row r="191" spans="1:11" x14ac:dyDescent="0.2">
      <c r="A191" s="3" t="s">
        <v>401</v>
      </c>
      <c r="B191" s="4" t="s">
        <v>402</v>
      </c>
      <c r="C191" s="5" t="s">
        <v>241</v>
      </c>
      <c r="D191" s="6" t="s">
        <v>382</v>
      </c>
      <c r="E191" s="7" t="s">
        <v>143</v>
      </c>
      <c r="F191" s="8" t="s">
        <v>20</v>
      </c>
      <c r="G191" s="9">
        <v>5350.3</v>
      </c>
      <c r="H191" s="11">
        <v>0</v>
      </c>
      <c r="I191" s="11">
        <v>1</v>
      </c>
      <c r="J191" s="13">
        <f t="shared" si="4"/>
        <v>0</v>
      </c>
      <c r="K191" s="13">
        <f t="shared" si="5"/>
        <v>5350.3</v>
      </c>
    </row>
    <row r="192" spans="1:11" x14ac:dyDescent="0.2">
      <c r="A192" s="3" t="s">
        <v>256</v>
      </c>
      <c r="B192" s="4" t="s">
        <v>257</v>
      </c>
      <c r="C192" s="5" t="s">
        <v>383</v>
      </c>
      <c r="D192" s="6" t="s">
        <v>384</v>
      </c>
      <c r="E192" s="7" t="s">
        <v>143</v>
      </c>
      <c r="F192" s="8" t="s">
        <v>20</v>
      </c>
      <c r="G192" s="9">
        <v>3210.37</v>
      </c>
      <c r="H192" s="11">
        <v>0</v>
      </c>
      <c r="I192" s="11">
        <v>1</v>
      </c>
      <c r="J192" s="13">
        <f t="shared" si="4"/>
        <v>0</v>
      </c>
      <c r="K192" s="13">
        <f t="shared" si="5"/>
        <v>3210.37</v>
      </c>
    </row>
    <row r="193" spans="1:11" x14ac:dyDescent="0.2">
      <c r="A193" s="3" t="s">
        <v>91</v>
      </c>
      <c r="B193" s="4" t="s">
        <v>92</v>
      </c>
      <c r="C193" s="5" t="s">
        <v>243</v>
      </c>
      <c r="D193" s="6" t="s">
        <v>244</v>
      </c>
      <c r="E193" s="7" t="s">
        <v>25</v>
      </c>
      <c r="F193" s="8" t="s">
        <v>20</v>
      </c>
      <c r="G193" s="9">
        <v>5695.27</v>
      </c>
      <c r="H193" s="11">
        <v>0</v>
      </c>
      <c r="I193" s="11">
        <v>1</v>
      </c>
      <c r="J193" s="13">
        <f t="shared" si="4"/>
        <v>0</v>
      </c>
      <c r="K193" s="13">
        <f t="shared" si="5"/>
        <v>5695.27</v>
      </c>
    </row>
    <row r="194" spans="1:11" x14ac:dyDescent="0.2">
      <c r="A194" s="3" t="s">
        <v>256</v>
      </c>
      <c r="B194" s="4" t="s">
        <v>257</v>
      </c>
      <c r="C194" s="5" t="s">
        <v>385</v>
      </c>
      <c r="D194" s="6" t="s">
        <v>386</v>
      </c>
      <c r="E194" s="7" t="s">
        <v>33</v>
      </c>
      <c r="F194" s="8" t="s">
        <v>20</v>
      </c>
      <c r="G194" s="9">
        <v>13210.35</v>
      </c>
      <c r="H194" s="11">
        <v>0</v>
      </c>
      <c r="I194" s="11">
        <v>1</v>
      </c>
      <c r="J194" s="13">
        <f t="shared" ref="J194:J213" si="6">SUM(G194*H194)</f>
        <v>0</v>
      </c>
      <c r="K194" s="13">
        <f t="shared" ref="K194:K213" si="7">SUM(G194*I194)</f>
        <v>13210.35</v>
      </c>
    </row>
    <row r="195" spans="1:11" x14ac:dyDescent="0.2">
      <c r="A195" s="3" t="s">
        <v>256</v>
      </c>
      <c r="B195" s="4" t="s">
        <v>257</v>
      </c>
      <c r="C195" s="5" t="s">
        <v>387</v>
      </c>
      <c r="D195" s="6" t="s">
        <v>388</v>
      </c>
      <c r="E195" s="7" t="s">
        <v>33</v>
      </c>
      <c r="F195" s="8" t="s">
        <v>20</v>
      </c>
      <c r="G195" s="9">
        <v>5746.87</v>
      </c>
      <c r="H195" s="11">
        <v>0</v>
      </c>
      <c r="I195" s="11">
        <v>1</v>
      </c>
      <c r="J195" s="13">
        <f t="shared" si="6"/>
        <v>0</v>
      </c>
      <c r="K195" s="13">
        <f t="shared" si="7"/>
        <v>5746.87</v>
      </c>
    </row>
    <row r="196" spans="1:11" x14ac:dyDescent="0.2">
      <c r="A196" s="3" t="s">
        <v>91</v>
      </c>
      <c r="B196" s="4" t="s">
        <v>92</v>
      </c>
      <c r="C196" s="5" t="s">
        <v>245</v>
      </c>
      <c r="D196" s="6" t="s">
        <v>156</v>
      </c>
      <c r="E196" s="7" t="s">
        <v>19</v>
      </c>
      <c r="F196" s="8" t="s">
        <v>20</v>
      </c>
      <c r="G196" s="9">
        <v>7641.99</v>
      </c>
      <c r="H196" s="11">
        <v>0</v>
      </c>
      <c r="I196" s="11">
        <v>1</v>
      </c>
      <c r="J196" s="13">
        <f t="shared" si="6"/>
        <v>0</v>
      </c>
      <c r="K196" s="13">
        <f t="shared" si="7"/>
        <v>7641.99</v>
      </c>
    </row>
    <row r="197" spans="1:11" x14ac:dyDescent="0.2">
      <c r="A197" s="3" t="s">
        <v>401</v>
      </c>
      <c r="B197" s="4" t="s">
        <v>402</v>
      </c>
      <c r="C197" s="5" t="s">
        <v>246</v>
      </c>
      <c r="D197" s="6" t="s">
        <v>176</v>
      </c>
      <c r="E197" s="7" t="s">
        <v>437</v>
      </c>
      <c r="F197" s="8" t="s">
        <v>438</v>
      </c>
      <c r="G197" s="9">
        <v>48693.01</v>
      </c>
      <c r="H197" s="11">
        <v>0.5</v>
      </c>
      <c r="I197" s="11">
        <v>0.5</v>
      </c>
      <c r="J197" s="13">
        <f t="shared" si="6"/>
        <v>24346.505000000001</v>
      </c>
      <c r="K197" s="13">
        <f t="shared" si="7"/>
        <v>24346.505000000001</v>
      </c>
    </row>
    <row r="198" spans="1:11" x14ac:dyDescent="0.2">
      <c r="A198" s="3" t="s">
        <v>91</v>
      </c>
      <c r="B198" s="4" t="s">
        <v>92</v>
      </c>
      <c r="C198" s="5" t="s">
        <v>246</v>
      </c>
      <c r="D198" s="6" t="s">
        <v>247</v>
      </c>
      <c r="E198" s="7" t="s">
        <v>19</v>
      </c>
      <c r="F198" s="8" t="s">
        <v>20</v>
      </c>
      <c r="G198" s="9">
        <v>11324.6</v>
      </c>
      <c r="H198" s="11">
        <v>0</v>
      </c>
      <c r="I198" s="11">
        <v>1</v>
      </c>
      <c r="J198" s="13">
        <f t="shared" si="6"/>
        <v>0</v>
      </c>
      <c r="K198" s="13">
        <f t="shared" si="7"/>
        <v>11324.6</v>
      </c>
    </row>
    <row r="199" spans="1:11" x14ac:dyDescent="0.2">
      <c r="A199" s="3" t="s">
        <v>256</v>
      </c>
      <c r="B199" s="4" t="s">
        <v>257</v>
      </c>
      <c r="C199" s="5" t="s">
        <v>389</v>
      </c>
      <c r="D199" s="6" t="s">
        <v>390</v>
      </c>
      <c r="E199" s="7" t="s">
        <v>391</v>
      </c>
      <c r="F199" s="8" t="s">
        <v>20</v>
      </c>
      <c r="G199" s="9">
        <v>22684.85</v>
      </c>
      <c r="H199" s="11">
        <v>0</v>
      </c>
      <c r="I199" s="11">
        <v>1</v>
      </c>
      <c r="J199" s="13">
        <f t="shared" si="6"/>
        <v>0</v>
      </c>
      <c r="K199" s="13">
        <f t="shared" si="7"/>
        <v>22684.85</v>
      </c>
    </row>
    <row r="200" spans="1:11" x14ac:dyDescent="0.2">
      <c r="A200" s="3" t="s">
        <v>91</v>
      </c>
      <c r="B200" s="4" t="s">
        <v>92</v>
      </c>
      <c r="C200" s="5" t="s">
        <v>248</v>
      </c>
      <c r="D200" s="6" t="s">
        <v>249</v>
      </c>
      <c r="E200" s="7" t="s">
        <v>33</v>
      </c>
      <c r="F200" s="8" t="s">
        <v>20</v>
      </c>
      <c r="G200" s="9">
        <v>5588.19</v>
      </c>
      <c r="H200" s="11">
        <v>0</v>
      </c>
      <c r="I200" s="11">
        <v>1</v>
      </c>
      <c r="J200" s="13">
        <f t="shared" si="6"/>
        <v>0</v>
      </c>
      <c r="K200" s="13">
        <f t="shared" si="7"/>
        <v>5588.19</v>
      </c>
    </row>
    <row r="201" spans="1:11" x14ac:dyDescent="0.2">
      <c r="A201" s="3" t="s">
        <v>401</v>
      </c>
      <c r="B201" s="4" t="s">
        <v>402</v>
      </c>
      <c r="C201" s="5" t="s">
        <v>248</v>
      </c>
      <c r="D201" s="6" t="s">
        <v>249</v>
      </c>
      <c r="E201" s="7" t="s">
        <v>33</v>
      </c>
      <c r="F201" s="8" t="s">
        <v>20</v>
      </c>
      <c r="G201" s="9">
        <v>11097.09</v>
      </c>
      <c r="H201" s="11">
        <v>0</v>
      </c>
      <c r="I201" s="11">
        <v>1</v>
      </c>
      <c r="J201" s="13">
        <f t="shared" si="6"/>
        <v>0</v>
      </c>
      <c r="K201" s="13">
        <f t="shared" si="7"/>
        <v>11097.09</v>
      </c>
    </row>
    <row r="202" spans="1:11" x14ac:dyDescent="0.2">
      <c r="A202" s="3" t="s">
        <v>256</v>
      </c>
      <c r="B202" s="4" t="s">
        <v>257</v>
      </c>
      <c r="C202" s="5" t="s">
        <v>392</v>
      </c>
      <c r="D202" s="6" t="s">
        <v>357</v>
      </c>
      <c r="E202" s="7" t="s">
        <v>133</v>
      </c>
      <c r="F202" s="8" t="s">
        <v>134</v>
      </c>
      <c r="G202" s="9">
        <v>9755.68</v>
      </c>
      <c r="H202" s="11">
        <v>0</v>
      </c>
      <c r="I202" s="11">
        <v>1</v>
      </c>
      <c r="J202" s="13">
        <f t="shared" si="6"/>
        <v>0</v>
      </c>
      <c r="K202" s="13">
        <f t="shared" si="7"/>
        <v>9755.68</v>
      </c>
    </row>
    <row r="203" spans="1:11" x14ac:dyDescent="0.2">
      <c r="A203" s="3" t="s">
        <v>401</v>
      </c>
      <c r="B203" s="4" t="s">
        <v>402</v>
      </c>
      <c r="C203" s="5" t="s">
        <v>439</v>
      </c>
      <c r="D203" s="6" t="s">
        <v>440</v>
      </c>
      <c r="E203" s="7" t="s">
        <v>308</v>
      </c>
      <c r="F203" s="8" t="s">
        <v>20</v>
      </c>
      <c r="G203" s="9">
        <v>36111.53</v>
      </c>
      <c r="H203" s="11">
        <v>0</v>
      </c>
      <c r="I203" s="11">
        <v>1</v>
      </c>
      <c r="J203" s="13">
        <f t="shared" si="6"/>
        <v>0</v>
      </c>
      <c r="K203" s="13">
        <f t="shared" si="7"/>
        <v>36111.53</v>
      </c>
    </row>
    <row r="204" spans="1:11" x14ac:dyDescent="0.2">
      <c r="A204" s="3" t="s">
        <v>91</v>
      </c>
      <c r="B204" s="4" t="s">
        <v>92</v>
      </c>
      <c r="C204" s="5" t="s">
        <v>250</v>
      </c>
      <c r="D204" s="6" t="s">
        <v>251</v>
      </c>
      <c r="E204" s="7" t="s">
        <v>33</v>
      </c>
      <c r="F204" s="8" t="s">
        <v>20</v>
      </c>
      <c r="G204" s="9">
        <v>16502.45</v>
      </c>
      <c r="H204" s="11">
        <v>0</v>
      </c>
      <c r="I204" s="11">
        <v>1</v>
      </c>
      <c r="J204" s="13">
        <f t="shared" si="6"/>
        <v>0</v>
      </c>
      <c r="K204" s="13">
        <f t="shared" si="7"/>
        <v>16502.45</v>
      </c>
    </row>
    <row r="205" spans="1:11" x14ac:dyDescent="0.2">
      <c r="A205" s="3" t="s">
        <v>401</v>
      </c>
      <c r="B205" s="4" t="s">
        <v>402</v>
      </c>
      <c r="C205" s="5" t="s">
        <v>441</v>
      </c>
      <c r="D205" s="6" t="s">
        <v>169</v>
      </c>
      <c r="E205" s="7" t="s">
        <v>33</v>
      </c>
      <c r="F205" s="8" t="s">
        <v>20</v>
      </c>
      <c r="G205" s="9">
        <v>2520.0100000000002</v>
      </c>
      <c r="H205" s="11">
        <v>0</v>
      </c>
      <c r="I205" s="11">
        <v>1</v>
      </c>
      <c r="J205" s="13">
        <f t="shared" si="6"/>
        <v>0</v>
      </c>
      <c r="K205" s="13">
        <f t="shared" si="7"/>
        <v>2520.0100000000002</v>
      </c>
    </row>
    <row r="206" spans="1:11" x14ac:dyDescent="0.2">
      <c r="A206" s="3" t="s">
        <v>39</v>
      </c>
      <c r="B206" s="4" t="s">
        <v>40</v>
      </c>
      <c r="C206" s="5" t="s">
        <v>87</v>
      </c>
      <c r="D206" s="6" t="s">
        <v>88</v>
      </c>
      <c r="E206" s="7" t="s">
        <v>89</v>
      </c>
      <c r="F206" s="8" t="s">
        <v>20</v>
      </c>
      <c r="G206" s="9">
        <v>66081.039999999994</v>
      </c>
      <c r="H206" s="11">
        <v>0.75</v>
      </c>
      <c r="I206" s="11">
        <v>0.25</v>
      </c>
      <c r="J206" s="13">
        <f t="shared" si="6"/>
        <v>49560.78</v>
      </c>
      <c r="K206" s="13">
        <f t="shared" si="7"/>
        <v>16520.259999999998</v>
      </c>
    </row>
    <row r="207" spans="1:11" x14ac:dyDescent="0.2">
      <c r="A207" s="3" t="s">
        <v>39</v>
      </c>
      <c r="B207" s="4" t="s">
        <v>40</v>
      </c>
      <c r="C207" s="5" t="s">
        <v>87</v>
      </c>
      <c r="D207" s="6" t="s">
        <v>88</v>
      </c>
      <c r="E207" s="7" t="s">
        <v>89</v>
      </c>
      <c r="F207" s="8" t="s">
        <v>20</v>
      </c>
      <c r="G207" s="9">
        <v>-1848.64</v>
      </c>
      <c r="H207" s="11">
        <v>0.75</v>
      </c>
      <c r="I207" s="11">
        <v>0.25</v>
      </c>
      <c r="J207" s="13">
        <f t="shared" si="6"/>
        <v>-1386.48</v>
      </c>
      <c r="K207" s="13">
        <f t="shared" si="7"/>
        <v>-462.16</v>
      </c>
    </row>
    <row r="208" spans="1:11" x14ac:dyDescent="0.2">
      <c r="A208" s="3" t="s">
        <v>91</v>
      </c>
      <c r="B208" s="4" t="s">
        <v>92</v>
      </c>
      <c r="C208" s="5" t="s">
        <v>252</v>
      </c>
      <c r="D208" s="6" t="s">
        <v>253</v>
      </c>
      <c r="E208" s="7" t="s">
        <v>25</v>
      </c>
      <c r="F208" s="8" t="s">
        <v>20</v>
      </c>
      <c r="G208" s="9">
        <v>2899.61</v>
      </c>
      <c r="H208" s="11">
        <v>0</v>
      </c>
      <c r="I208" s="11">
        <v>1</v>
      </c>
      <c r="J208" s="13">
        <f t="shared" si="6"/>
        <v>0</v>
      </c>
      <c r="K208" s="13">
        <f t="shared" si="7"/>
        <v>2899.61</v>
      </c>
    </row>
    <row r="209" spans="1:12" x14ac:dyDescent="0.2">
      <c r="A209" s="3" t="s">
        <v>91</v>
      </c>
      <c r="B209" s="4" t="s">
        <v>92</v>
      </c>
      <c r="C209" s="5" t="s">
        <v>254</v>
      </c>
      <c r="D209" s="6" t="s">
        <v>156</v>
      </c>
      <c r="E209" s="7" t="s">
        <v>33</v>
      </c>
      <c r="F209" s="8" t="s">
        <v>20</v>
      </c>
      <c r="G209" s="9">
        <v>241.68</v>
      </c>
      <c r="H209" s="11">
        <v>0</v>
      </c>
      <c r="I209" s="11">
        <v>1</v>
      </c>
      <c r="J209" s="13">
        <f t="shared" si="6"/>
        <v>0</v>
      </c>
      <c r="K209" s="13">
        <f t="shared" si="7"/>
        <v>241.68</v>
      </c>
    </row>
    <row r="210" spans="1:12" x14ac:dyDescent="0.2">
      <c r="A210" s="3" t="s">
        <v>401</v>
      </c>
      <c r="B210" s="4" t="s">
        <v>402</v>
      </c>
      <c r="C210" s="5" t="s">
        <v>442</v>
      </c>
      <c r="D210" s="6" t="s">
        <v>443</v>
      </c>
      <c r="E210" s="7" t="s">
        <v>19</v>
      </c>
      <c r="F210" s="8" t="s">
        <v>20</v>
      </c>
      <c r="G210" s="9">
        <v>1203.6199999999999</v>
      </c>
      <c r="H210" s="11">
        <v>0</v>
      </c>
      <c r="I210" s="11">
        <v>1</v>
      </c>
      <c r="J210" s="13">
        <f t="shared" si="6"/>
        <v>0</v>
      </c>
      <c r="K210" s="13">
        <f t="shared" si="7"/>
        <v>1203.6199999999999</v>
      </c>
    </row>
    <row r="211" spans="1:12" x14ac:dyDescent="0.2">
      <c r="A211" s="3"/>
      <c r="B211" s="4"/>
      <c r="C211" s="43" t="s">
        <v>507</v>
      </c>
      <c r="D211" s="43" t="s">
        <v>45</v>
      </c>
      <c r="E211" s="43" t="s">
        <v>1040</v>
      </c>
      <c r="F211" s="8"/>
      <c r="G211" s="9">
        <v>585</v>
      </c>
      <c r="H211" s="11">
        <v>1</v>
      </c>
      <c r="I211" s="11">
        <v>0</v>
      </c>
      <c r="J211" s="13">
        <f t="shared" si="6"/>
        <v>585</v>
      </c>
      <c r="K211" s="13">
        <f t="shared" si="7"/>
        <v>0</v>
      </c>
    </row>
    <row r="212" spans="1:12" x14ac:dyDescent="0.2">
      <c r="A212" s="3"/>
      <c r="B212" s="4"/>
      <c r="C212" s="43" t="s">
        <v>955</v>
      </c>
      <c r="D212" s="43" t="s">
        <v>1045</v>
      </c>
      <c r="E212" s="43" t="s">
        <v>1046</v>
      </c>
      <c r="F212" s="8"/>
      <c r="G212" s="9">
        <v>6273.5</v>
      </c>
      <c r="H212" s="11">
        <v>1</v>
      </c>
      <c r="I212" s="11">
        <v>0</v>
      </c>
      <c r="J212" s="13">
        <f t="shared" si="6"/>
        <v>6273.5</v>
      </c>
      <c r="K212" s="13">
        <f t="shared" si="7"/>
        <v>0</v>
      </c>
    </row>
    <row r="213" spans="1:12" x14ac:dyDescent="0.2">
      <c r="A213" s="3"/>
      <c r="B213" s="4"/>
      <c r="C213" s="43" t="s">
        <v>1047</v>
      </c>
      <c r="D213" s="43"/>
      <c r="E213" s="43"/>
      <c r="F213" s="8"/>
      <c r="G213" s="9">
        <v>-8956.26</v>
      </c>
      <c r="H213" s="11">
        <v>0.25</v>
      </c>
      <c r="I213" s="11">
        <v>0.75</v>
      </c>
      <c r="J213" s="13">
        <f t="shared" si="6"/>
        <v>-2239.0650000000001</v>
      </c>
      <c r="K213" s="13">
        <f t="shared" si="7"/>
        <v>-6717.1949999999997</v>
      </c>
    </row>
    <row r="214" spans="1:12" x14ac:dyDescent="0.2">
      <c r="A214" s="3"/>
      <c r="B214" s="4"/>
      <c r="C214" s="43"/>
      <c r="D214" s="43"/>
      <c r="E214" s="43"/>
      <c r="F214" s="8"/>
      <c r="G214" s="9"/>
      <c r="H214" s="11"/>
      <c r="I214" s="11"/>
      <c r="J214" s="13"/>
      <c r="K214" s="13"/>
    </row>
    <row r="215" spans="1:12" x14ac:dyDescent="0.2">
      <c r="G215" s="14">
        <f>SUM(G2:G213)</f>
        <v>2723148.9999999995</v>
      </c>
      <c r="H215" s="11"/>
      <c r="I215" s="11"/>
      <c r="J215" s="14">
        <f>SUM(J2:J213)</f>
        <v>442668.62300000008</v>
      </c>
      <c r="K215" s="14">
        <f>SUM(K2:K213)</f>
        <v>2309801.6169999992</v>
      </c>
    </row>
    <row r="216" spans="1:12" x14ac:dyDescent="0.2">
      <c r="H216" s="11"/>
      <c r="I216" s="11"/>
    </row>
    <row r="217" spans="1:12" x14ac:dyDescent="0.2">
      <c r="H217" s="11"/>
      <c r="I217" s="11"/>
      <c r="J217" s="56" t="s">
        <v>1108</v>
      </c>
      <c r="K217" s="56" t="s">
        <v>1109</v>
      </c>
    </row>
    <row r="218" spans="1:12" x14ac:dyDescent="0.2">
      <c r="C218" s="57" t="s">
        <v>1048</v>
      </c>
      <c r="G218" s="62">
        <f>G215</f>
        <v>2723148.9999999995</v>
      </c>
      <c r="H218" s="11"/>
      <c r="I218" s="11"/>
      <c r="J218" s="14">
        <f>J215</f>
        <v>442668.62300000008</v>
      </c>
      <c r="K218" s="14">
        <f>K215</f>
        <v>2309801.6169999992</v>
      </c>
    </row>
    <row r="219" spans="1:12" x14ac:dyDescent="0.2">
      <c r="C219" s="57"/>
      <c r="H219" s="11"/>
      <c r="I219" s="11"/>
    </row>
    <row r="220" spans="1:12" x14ac:dyDescent="0.2">
      <c r="C220" s="57" t="s">
        <v>1049</v>
      </c>
      <c r="G220" s="71">
        <v>363313</v>
      </c>
      <c r="H220" s="11"/>
      <c r="I220" s="55"/>
      <c r="J220" s="55">
        <f>SUM(J218*0.13)</f>
        <v>57546.920990000013</v>
      </c>
      <c r="K220" s="55">
        <f>SUM(G220-J220)</f>
        <v>305766.07900999999</v>
      </c>
      <c r="L220" s="55"/>
    </row>
    <row r="221" spans="1:12" x14ac:dyDescent="0.2">
      <c r="C221" s="57" t="s">
        <v>1050</v>
      </c>
      <c r="G221" s="71">
        <v>606060</v>
      </c>
      <c r="H221" s="11"/>
      <c r="I221" s="55"/>
      <c r="J221" s="55">
        <f>SUM(J218*0.22)</f>
        <v>97387.097060000015</v>
      </c>
      <c r="K221" s="55">
        <f>SUM(G221-J221)</f>
        <v>508672.90294</v>
      </c>
      <c r="L221" s="55"/>
    </row>
    <row r="222" spans="1:12" x14ac:dyDescent="0.2">
      <c r="C222" s="57" t="s">
        <v>1051</v>
      </c>
      <c r="G222" s="71">
        <v>144614</v>
      </c>
      <c r="H222" s="11"/>
      <c r="I222" s="55"/>
      <c r="J222" s="55">
        <f>SUM(J218*0.05)</f>
        <v>22133.431150000004</v>
      </c>
      <c r="K222" s="55">
        <f>SUM(G222-J222)</f>
        <v>122480.56885</v>
      </c>
      <c r="L222" s="55"/>
    </row>
    <row r="223" spans="1:12" x14ac:dyDescent="0.2">
      <c r="C223" s="57" t="s">
        <v>1052</v>
      </c>
      <c r="G223" s="72">
        <v>40506</v>
      </c>
      <c r="H223" s="11"/>
      <c r="I223" s="55"/>
      <c r="J223" s="60">
        <f>SUM(J218*0.01)</f>
        <v>4426.6862300000012</v>
      </c>
      <c r="K223" s="60">
        <f>SUM(G223-J223)</f>
        <v>36079.313770000001</v>
      </c>
      <c r="L223" s="55"/>
    </row>
    <row r="224" spans="1:12" x14ac:dyDescent="0.2">
      <c r="C224" s="57" t="s">
        <v>1053</v>
      </c>
      <c r="G224" s="61">
        <f>SUM(G220:G223)</f>
        <v>1154493</v>
      </c>
      <c r="H224" s="11"/>
      <c r="I224" s="55"/>
      <c r="J224" s="61">
        <f>SUM(J220:J223)</f>
        <v>181494.13543000002</v>
      </c>
      <c r="K224" s="61">
        <f>SUM(K220:K223)</f>
        <v>972998.86456999998</v>
      </c>
      <c r="L224" s="55"/>
    </row>
    <row r="225" spans="3:12" x14ac:dyDescent="0.2">
      <c r="C225" s="58"/>
      <c r="G225" s="55"/>
      <c r="H225" s="11"/>
      <c r="I225" s="55"/>
      <c r="J225" s="55"/>
      <c r="K225" s="55"/>
      <c r="L225" s="55"/>
    </row>
    <row r="226" spans="3:12" x14ac:dyDescent="0.2">
      <c r="C226" s="57" t="s">
        <v>1054</v>
      </c>
      <c r="G226" s="73">
        <v>9060</v>
      </c>
      <c r="H226" s="11">
        <v>1</v>
      </c>
      <c r="I226" s="11"/>
      <c r="J226" s="63">
        <f>SUM(G226*H226)</f>
        <v>9060</v>
      </c>
      <c r="K226" s="63">
        <f>SUM(G226*I226)</f>
        <v>0</v>
      </c>
      <c r="L226" s="55"/>
    </row>
    <row r="227" spans="3:12" x14ac:dyDescent="0.2">
      <c r="C227" s="58"/>
      <c r="G227" s="55"/>
      <c r="H227" s="11"/>
      <c r="I227" s="11"/>
      <c r="J227" s="55"/>
      <c r="K227" s="55"/>
      <c r="L227" s="55"/>
    </row>
    <row r="228" spans="3:12" x14ac:dyDescent="0.2">
      <c r="C228" s="57" t="s">
        <v>1055</v>
      </c>
      <c r="G228" s="61">
        <v>0</v>
      </c>
      <c r="H228" s="64"/>
      <c r="I228" s="64"/>
      <c r="J228" s="61">
        <v>0</v>
      </c>
      <c r="K228" s="61">
        <v>0</v>
      </c>
      <c r="L228" s="55"/>
    </row>
    <row r="229" spans="3:12" x14ac:dyDescent="0.2">
      <c r="C229" s="57"/>
      <c r="G229" s="55"/>
      <c r="H229" s="11"/>
      <c r="I229" s="11"/>
      <c r="J229" s="55"/>
      <c r="K229" s="55"/>
      <c r="L229" s="55"/>
    </row>
    <row r="230" spans="3:12" x14ac:dyDescent="0.2">
      <c r="C230" s="57" t="s">
        <v>1056</v>
      </c>
      <c r="G230" s="71">
        <v>18036</v>
      </c>
      <c r="H230" s="11">
        <v>1</v>
      </c>
      <c r="I230" s="11">
        <v>0</v>
      </c>
      <c r="J230" s="65">
        <f>SUM(G230*H230)</f>
        <v>18036</v>
      </c>
      <c r="K230" s="65">
        <f>SUM(G230*I230)</f>
        <v>0</v>
      </c>
      <c r="L230" s="55"/>
    </row>
    <row r="231" spans="3:12" x14ac:dyDescent="0.2">
      <c r="C231" s="57" t="s">
        <v>1057</v>
      </c>
      <c r="G231" s="71">
        <v>39317</v>
      </c>
      <c r="H231" s="11">
        <v>0.05</v>
      </c>
      <c r="I231" s="11">
        <v>0.95</v>
      </c>
      <c r="J231" s="65">
        <f>SUM(G231*H231)</f>
        <v>1965.8500000000001</v>
      </c>
      <c r="K231" s="65">
        <f>SUM(G231*I231)</f>
        <v>37351.15</v>
      </c>
      <c r="L231" s="55"/>
    </row>
    <row r="232" spans="3:12" x14ac:dyDescent="0.2">
      <c r="C232" s="57" t="s">
        <v>1058</v>
      </c>
      <c r="G232" s="71">
        <v>19406</v>
      </c>
      <c r="H232" s="11">
        <v>0.5</v>
      </c>
      <c r="I232" s="11">
        <v>0.5</v>
      </c>
      <c r="J232" s="65">
        <f>SUM(G232*H232)</f>
        <v>9703</v>
      </c>
      <c r="K232" s="65">
        <f>SUM(G232*I232)</f>
        <v>9703</v>
      </c>
      <c r="L232" s="55"/>
    </row>
    <row r="233" spans="3:12" x14ac:dyDescent="0.2">
      <c r="C233" s="57" t="s">
        <v>1059</v>
      </c>
      <c r="G233" s="72">
        <v>71058</v>
      </c>
      <c r="H233" s="11">
        <v>0</v>
      </c>
      <c r="I233" s="11">
        <v>1</v>
      </c>
      <c r="J233" s="66">
        <f>SUM(G233*H233)</f>
        <v>0</v>
      </c>
      <c r="K233" s="66">
        <f>SUM(G233*I233)</f>
        <v>71058</v>
      </c>
      <c r="L233" s="55"/>
    </row>
    <row r="234" spans="3:12" x14ac:dyDescent="0.2">
      <c r="C234" s="57" t="s">
        <v>1060</v>
      </c>
      <c r="G234" s="73">
        <f>SUM(G230:G233)</f>
        <v>147817</v>
      </c>
      <c r="H234" s="11"/>
      <c r="I234" s="11"/>
      <c r="J234" s="61">
        <f>SUM(J230:J233)</f>
        <v>29704.85</v>
      </c>
      <c r="K234" s="61">
        <f>SUM(K230:K233)</f>
        <v>118112.15</v>
      </c>
      <c r="L234" s="55"/>
    </row>
    <row r="235" spans="3:12" x14ac:dyDescent="0.2">
      <c r="C235" s="57"/>
      <c r="G235" s="71"/>
      <c r="H235" s="11"/>
      <c r="I235" s="11"/>
      <c r="J235" s="55"/>
      <c r="K235" s="55"/>
      <c r="L235" s="55"/>
    </row>
    <row r="236" spans="3:12" x14ac:dyDescent="0.2">
      <c r="C236" s="57" t="s">
        <v>1061</v>
      </c>
      <c r="G236" s="71">
        <v>23508</v>
      </c>
      <c r="H236" s="11">
        <v>0.2</v>
      </c>
      <c r="I236" s="11">
        <v>0.8</v>
      </c>
      <c r="J236" s="65">
        <f>SUM(G236*H236)</f>
        <v>4701.6000000000004</v>
      </c>
      <c r="K236" s="65">
        <f>SUM(G236*I236)</f>
        <v>18806.400000000001</v>
      </c>
      <c r="L236" s="55"/>
    </row>
    <row r="237" spans="3:12" x14ac:dyDescent="0.2">
      <c r="C237" s="57" t="s">
        <v>1062</v>
      </c>
      <c r="G237" s="71">
        <v>35492</v>
      </c>
      <c r="H237" s="11">
        <v>0</v>
      </c>
      <c r="I237" s="11">
        <v>1</v>
      </c>
      <c r="J237" s="65">
        <f>SUM(G237*H237)</f>
        <v>0</v>
      </c>
      <c r="K237" s="65">
        <f>SUM(G237*I237)</f>
        <v>35492</v>
      </c>
      <c r="L237" s="55"/>
    </row>
    <row r="238" spans="3:12" x14ac:dyDescent="0.2">
      <c r="C238" s="57" t="s">
        <v>1063</v>
      </c>
      <c r="G238" s="71">
        <v>3447</v>
      </c>
      <c r="H238" s="11">
        <v>1</v>
      </c>
      <c r="I238" s="11">
        <v>0</v>
      </c>
      <c r="J238" s="65">
        <f>SUM(G238*H238)</f>
        <v>3447</v>
      </c>
      <c r="K238" s="65">
        <f>SUM(G238*I238)</f>
        <v>0</v>
      </c>
      <c r="L238" s="55"/>
    </row>
    <row r="239" spans="3:12" x14ac:dyDescent="0.2">
      <c r="C239" s="57" t="s">
        <v>1064</v>
      </c>
      <c r="G239" s="71">
        <v>3566</v>
      </c>
      <c r="H239" s="11">
        <v>0.1</v>
      </c>
      <c r="I239" s="11">
        <v>0.9</v>
      </c>
      <c r="J239" s="65">
        <f>SUM(G239*H239)</f>
        <v>356.6</v>
      </c>
      <c r="K239" s="65">
        <f>SUM(G239*I239)</f>
        <v>3209.4</v>
      </c>
      <c r="L239" s="55"/>
    </row>
    <row r="240" spans="3:12" x14ac:dyDescent="0.2">
      <c r="C240" s="57" t="s">
        <v>1065</v>
      </c>
      <c r="G240" s="72">
        <v>80623</v>
      </c>
      <c r="H240" s="11">
        <v>1</v>
      </c>
      <c r="I240" s="11">
        <v>0</v>
      </c>
      <c r="J240" s="66">
        <f>SUM(G240*H240)</f>
        <v>80623</v>
      </c>
      <c r="K240" s="66">
        <f>SUM(G240*I240)</f>
        <v>0</v>
      </c>
      <c r="L240" s="55"/>
    </row>
    <row r="241" spans="3:12" x14ac:dyDescent="0.2">
      <c r="C241" s="57" t="s">
        <v>1066</v>
      </c>
      <c r="G241" s="73">
        <f>SUM(G236:G240)</f>
        <v>146636</v>
      </c>
      <c r="H241" s="11"/>
      <c r="I241" s="11"/>
      <c r="J241" s="61">
        <f>SUM(J236:J240)</f>
        <v>89128.2</v>
      </c>
      <c r="K241" s="61">
        <f>SUM(K236:K240)</f>
        <v>57507.8</v>
      </c>
      <c r="L241" s="55"/>
    </row>
    <row r="242" spans="3:12" x14ac:dyDescent="0.2">
      <c r="C242" s="57"/>
      <c r="G242" s="71"/>
      <c r="H242" s="11"/>
      <c r="I242" s="11"/>
      <c r="J242" s="55"/>
      <c r="K242" s="55"/>
      <c r="L242" s="55"/>
    </row>
    <row r="243" spans="3:12" x14ac:dyDescent="0.2">
      <c r="C243" s="57" t="s">
        <v>1067</v>
      </c>
      <c r="G243" s="71">
        <v>18130</v>
      </c>
      <c r="H243" s="11">
        <v>0</v>
      </c>
      <c r="I243" s="11">
        <v>1</v>
      </c>
      <c r="J243" s="65">
        <f t="shared" ref="J243:J268" si="8">SUM(G243*H243)</f>
        <v>0</v>
      </c>
      <c r="K243" s="65">
        <f t="shared" ref="K243:K268" si="9">SUM(G243*I243)</f>
        <v>18130</v>
      </c>
      <c r="L243" s="55"/>
    </row>
    <row r="244" spans="3:12" x14ac:dyDescent="0.2">
      <c r="C244" s="57" t="s">
        <v>1068</v>
      </c>
      <c r="G244" s="71">
        <v>3103</v>
      </c>
      <c r="H244" s="11">
        <v>0.25</v>
      </c>
      <c r="I244" s="11">
        <v>0.75</v>
      </c>
      <c r="J244" s="65">
        <f t="shared" si="8"/>
        <v>775.75</v>
      </c>
      <c r="K244" s="65">
        <f t="shared" si="9"/>
        <v>2327.25</v>
      </c>
      <c r="L244" s="55"/>
    </row>
    <row r="245" spans="3:12" x14ac:dyDescent="0.2">
      <c r="C245" s="57" t="s">
        <v>1069</v>
      </c>
      <c r="G245" s="71">
        <v>25367</v>
      </c>
      <c r="H245" s="11">
        <v>0</v>
      </c>
      <c r="I245" s="11">
        <v>1</v>
      </c>
      <c r="J245" s="65">
        <f t="shared" si="8"/>
        <v>0</v>
      </c>
      <c r="K245" s="65">
        <f t="shared" si="9"/>
        <v>25367</v>
      </c>
      <c r="L245" s="55"/>
    </row>
    <row r="246" spans="3:12" x14ac:dyDescent="0.2">
      <c r="C246" s="57" t="s">
        <v>1070</v>
      </c>
      <c r="G246" s="70">
        <v>58714</v>
      </c>
      <c r="H246" s="11">
        <v>0.06</v>
      </c>
      <c r="I246" s="11">
        <v>0.94</v>
      </c>
      <c r="J246" s="65">
        <f t="shared" si="8"/>
        <v>3522.8399999999997</v>
      </c>
      <c r="K246" s="65">
        <f t="shared" si="9"/>
        <v>55191.159999999996</v>
      </c>
      <c r="L246" s="55" t="s">
        <v>1110</v>
      </c>
    </row>
    <row r="247" spans="3:12" x14ac:dyDescent="0.2">
      <c r="C247" s="57" t="s">
        <v>1071</v>
      </c>
      <c r="G247" s="71">
        <v>21325</v>
      </c>
      <c r="H247" s="11">
        <v>0.06</v>
      </c>
      <c r="I247" s="11">
        <v>0.94</v>
      </c>
      <c r="J247" s="65">
        <f t="shared" si="8"/>
        <v>1279.5</v>
      </c>
      <c r="K247" s="65">
        <f t="shared" si="9"/>
        <v>20045.5</v>
      </c>
      <c r="L247" s="55"/>
    </row>
    <row r="248" spans="3:12" x14ac:dyDescent="0.2">
      <c r="C248" s="57" t="s">
        <v>1072</v>
      </c>
      <c r="G248" s="71">
        <v>791</v>
      </c>
      <c r="H248" s="11">
        <v>0</v>
      </c>
      <c r="I248" s="11">
        <v>1</v>
      </c>
      <c r="J248" s="65">
        <f t="shared" si="8"/>
        <v>0</v>
      </c>
      <c r="K248" s="65">
        <f t="shared" si="9"/>
        <v>791</v>
      </c>
      <c r="L248" s="55"/>
    </row>
    <row r="249" spans="3:12" x14ac:dyDescent="0.2">
      <c r="C249" s="57" t="s">
        <v>1073</v>
      </c>
      <c r="G249" s="71">
        <v>135252</v>
      </c>
      <c r="H249" s="11">
        <v>0.05</v>
      </c>
      <c r="I249" s="11">
        <v>0.95</v>
      </c>
      <c r="J249" s="65">
        <f t="shared" si="8"/>
        <v>6762.6</v>
      </c>
      <c r="K249" s="65">
        <f t="shared" si="9"/>
        <v>128489.4</v>
      </c>
      <c r="L249" s="55"/>
    </row>
    <row r="250" spans="3:12" x14ac:dyDescent="0.2">
      <c r="C250" s="57" t="s">
        <v>1074</v>
      </c>
      <c r="G250" s="71">
        <v>7370</v>
      </c>
      <c r="H250" s="11">
        <v>0</v>
      </c>
      <c r="I250" s="11">
        <v>1</v>
      </c>
      <c r="J250" s="65">
        <f t="shared" si="8"/>
        <v>0</v>
      </c>
      <c r="K250" s="65">
        <f t="shared" si="9"/>
        <v>7370</v>
      </c>
      <c r="L250" s="55"/>
    </row>
    <row r="251" spans="3:12" x14ac:dyDescent="0.2">
      <c r="C251" s="57" t="s">
        <v>1075</v>
      </c>
      <c r="G251" s="71">
        <v>6245</v>
      </c>
      <c r="H251" s="11">
        <v>1</v>
      </c>
      <c r="I251" s="11">
        <v>0</v>
      </c>
      <c r="J251" s="65">
        <f t="shared" si="8"/>
        <v>6245</v>
      </c>
      <c r="K251" s="65">
        <f t="shared" si="9"/>
        <v>0</v>
      </c>
      <c r="L251" s="55"/>
    </row>
    <row r="252" spans="3:12" x14ac:dyDescent="0.2">
      <c r="C252" s="57" t="s">
        <v>1076</v>
      </c>
      <c r="G252" s="71">
        <v>116121</v>
      </c>
      <c r="H252" s="11">
        <v>0.1</v>
      </c>
      <c r="I252" s="11">
        <v>0.9</v>
      </c>
      <c r="J252" s="65">
        <f t="shared" si="8"/>
        <v>11612.1</v>
      </c>
      <c r="K252" s="65">
        <f t="shared" si="9"/>
        <v>104508.90000000001</v>
      </c>
      <c r="L252" s="55"/>
    </row>
    <row r="253" spans="3:12" x14ac:dyDescent="0.2">
      <c r="C253" s="57" t="s">
        <v>1077</v>
      </c>
      <c r="G253" s="70">
        <v>44237</v>
      </c>
      <c r="H253" s="11">
        <v>0.05</v>
      </c>
      <c r="I253" s="11">
        <v>0.95</v>
      </c>
      <c r="J253" s="65">
        <f>SUM(G253*H253)</f>
        <v>2211.85</v>
      </c>
      <c r="K253" s="65">
        <f>SUM(G253*I253)</f>
        <v>42025.15</v>
      </c>
      <c r="L253" t="s">
        <v>1111</v>
      </c>
    </row>
    <row r="254" spans="3:12" x14ac:dyDescent="0.2">
      <c r="C254" s="57" t="s">
        <v>1078</v>
      </c>
      <c r="G254" s="55">
        <v>0</v>
      </c>
      <c r="H254" s="11">
        <v>1</v>
      </c>
      <c r="I254" s="11">
        <v>0</v>
      </c>
      <c r="J254" s="65">
        <f t="shared" si="8"/>
        <v>0</v>
      </c>
      <c r="K254" s="65">
        <f t="shared" si="9"/>
        <v>0</v>
      </c>
      <c r="L254" s="55"/>
    </row>
    <row r="255" spans="3:12" x14ac:dyDescent="0.2">
      <c r="C255" s="57" t="s">
        <v>1079</v>
      </c>
      <c r="G255" s="55">
        <v>0</v>
      </c>
      <c r="H255" s="11">
        <v>0</v>
      </c>
      <c r="I255" s="11">
        <v>1</v>
      </c>
      <c r="J255" s="65">
        <f t="shared" si="8"/>
        <v>0</v>
      </c>
      <c r="K255" s="65">
        <f t="shared" si="9"/>
        <v>0</v>
      </c>
      <c r="L255" s="55"/>
    </row>
    <row r="256" spans="3:12" x14ac:dyDescent="0.2">
      <c r="C256" s="57" t="s">
        <v>1080</v>
      </c>
      <c r="G256" s="71">
        <v>2457</v>
      </c>
      <c r="H256" s="11">
        <v>0.5</v>
      </c>
      <c r="I256" s="11">
        <v>0.5</v>
      </c>
      <c r="J256" s="65">
        <f t="shared" si="8"/>
        <v>1228.5</v>
      </c>
      <c r="K256" s="65">
        <f t="shared" si="9"/>
        <v>1228.5</v>
      </c>
      <c r="L256" s="55"/>
    </row>
    <row r="257" spans="3:13" x14ac:dyDescent="0.2">
      <c r="C257" s="57" t="s">
        <v>1081</v>
      </c>
      <c r="G257" s="70">
        <v>56339</v>
      </c>
      <c r="H257" s="11">
        <v>0.05</v>
      </c>
      <c r="I257" s="11">
        <v>0.95</v>
      </c>
      <c r="J257" s="65">
        <f t="shared" si="8"/>
        <v>2816.9500000000003</v>
      </c>
      <c r="K257" s="65">
        <f t="shared" si="9"/>
        <v>53522.049999999996</v>
      </c>
      <c r="L257" s="55" t="s">
        <v>1112</v>
      </c>
    </row>
    <row r="258" spans="3:13" x14ac:dyDescent="0.2">
      <c r="C258" s="57" t="s">
        <v>1082</v>
      </c>
      <c r="G258" s="71">
        <v>26490</v>
      </c>
      <c r="H258" s="11">
        <v>0.05</v>
      </c>
      <c r="I258" s="11">
        <v>0.95</v>
      </c>
      <c r="J258" s="65">
        <f t="shared" si="8"/>
        <v>1324.5</v>
      </c>
      <c r="K258" s="65">
        <f t="shared" si="9"/>
        <v>25165.5</v>
      </c>
      <c r="L258" s="55"/>
    </row>
    <row r="259" spans="3:13" x14ac:dyDescent="0.2">
      <c r="C259" s="57" t="s">
        <v>1083</v>
      </c>
      <c r="G259" s="71">
        <v>2926</v>
      </c>
      <c r="H259" s="11">
        <v>0</v>
      </c>
      <c r="I259" s="11">
        <v>1</v>
      </c>
      <c r="J259" s="65">
        <f t="shared" si="8"/>
        <v>0</v>
      </c>
      <c r="K259" s="65">
        <f t="shared" si="9"/>
        <v>2926</v>
      </c>
      <c r="L259" s="55"/>
    </row>
    <row r="260" spans="3:13" x14ac:dyDescent="0.2">
      <c r="C260" s="57" t="s">
        <v>1084</v>
      </c>
      <c r="G260" s="71">
        <v>76381</v>
      </c>
      <c r="H260" s="11">
        <v>0</v>
      </c>
      <c r="I260" s="11">
        <v>1</v>
      </c>
      <c r="J260" s="65">
        <f t="shared" si="8"/>
        <v>0</v>
      </c>
      <c r="K260" s="65">
        <f t="shared" si="9"/>
        <v>76381</v>
      </c>
      <c r="L260" s="55"/>
    </row>
    <row r="261" spans="3:13" x14ac:dyDescent="0.2">
      <c r="C261" s="57" t="s">
        <v>1085</v>
      </c>
      <c r="G261" s="71">
        <v>130</v>
      </c>
      <c r="H261" s="11">
        <v>0</v>
      </c>
      <c r="I261" s="11">
        <v>1</v>
      </c>
      <c r="J261" s="65">
        <f t="shared" si="8"/>
        <v>0</v>
      </c>
      <c r="K261" s="65">
        <f t="shared" si="9"/>
        <v>130</v>
      </c>
      <c r="L261" s="55"/>
    </row>
    <row r="262" spans="3:13" x14ac:dyDescent="0.2">
      <c r="C262" s="57" t="s">
        <v>1086</v>
      </c>
      <c r="G262" s="71">
        <v>50035</v>
      </c>
      <c r="H262" s="11">
        <v>0.05</v>
      </c>
      <c r="I262" s="11">
        <v>0.95</v>
      </c>
      <c r="J262" s="65">
        <f t="shared" si="8"/>
        <v>2501.75</v>
      </c>
      <c r="K262" s="65">
        <f t="shared" si="9"/>
        <v>47533.25</v>
      </c>
      <c r="L262" s="55"/>
    </row>
    <row r="263" spans="3:13" x14ac:dyDescent="0.2">
      <c r="C263" s="57" t="s">
        <v>1087</v>
      </c>
      <c r="G263" s="71">
        <v>2483</v>
      </c>
      <c r="H263" s="11">
        <v>0.5</v>
      </c>
      <c r="I263" s="11">
        <v>0.5</v>
      </c>
      <c r="J263" s="65">
        <f t="shared" si="8"/>
        <v>1241.5</v>
      </c>
      <c r="K263" s="65">
        <f t="shared" si="9"/>
        <v>1241.5</v>
      </c>
      <c r="L263" s="55"/>
    </row>
    <row r="264" spans="3:13" x14ac:dyDescent="0.2">
      <c r="C264" s="57" t="s">
        <v>1088</v>
      </c>
      <c r="G264" s="71">
        <v>5291</v>
      </c>
      <c r="H264" s="11">
        <v>0</v>
      </c>
      <c r="I264" s="11">
        <v>1</v>
      </c>
      <c r="J264" s="65">
        <f t="shared" si="8"/>
        <v>0</v>
      </c>
      <c r="K264" s="65">
        <f t="shared" si="9"/>
        <v>5291</v>
      </c>
      <c r="L264" s="55"/>
    </row>
    <row r="265" spans="3:13" x14ac:dyDescent="0.2">
      <c r="C265" s="57" t="s">
        <v>1089</v>
      </c>
      <c r="G265" s="71">
        <v>0</v>
      </c>
      <c r="H265" s="11">
        <v>0</v>
      </c>
      <c r="I265" s="11">
        <v>1</v>
      </c>
      <c r="J265" s="65">
        <f t="shared" si="8"/>
        <v>0</v>
      </c>
      <c r="K265" s="65">
        <f t="shared" si="9"/>
        <v>0</v>
      </c>
      <c r="L265" s="55"/>
    </row>
    <row r="266" spans="3:13" x14ac:dyDescent="0.2">
      <c r="C266" s="57" t="s">
        <v>1090</v>
      </c>
      <c r="G266" s="71">
        <v>6560</v>
      </c>
      <c r="H266" s="11">
        <v>0.75</v>
      </c>
      <c r="I266" s="11">
        <v>0.25</v>
      </c>
      <c r="J266" s="65">
        <f t="shared" si="8"/>
        <v>4920</v>
      </c>
      <c r="K266" s="65">
        <f t="shared" si="9"/>
        <v>1640</v>
      </c>
      <c r="L266" s="55"/>
    </row>
    <row r="267" spans="3:13" x14ac:dyDescent="0.2">
      <c r="C267" s="57" t="s">
        <v>1091</v>
      </c>
      <c r="G267" s="71">
        <v>547166</v>
      </c>
      <c r="H267" s="11">
        <v>0.05</v>
      </c>
      <c r="I267" s="11">
        <v>0.95</v>
      </c>
      <c r="J267" s="65">
        <f t="shared" si="8"/>
        <v>27358.300000000003</v>
      </c>
      <c r="K267" s="65">
        <f t="shared" si="9"/>
        <v>519807.69999999995</v>
      </c>
      <c r="L267" s="55"/>
    </row>
    <row r="268" spans="3:13" x14ac:dyDescent="0.2">
      <c r="C268" s="57" t="s">
        <v>1092</v>
      </c>
      <c r="G268" s="60">
        <v>0</v>
      </c>
      <c r="H268" s="11">
        <v>0.05</v>
      </c>
      <c r="I268" s="11">
        <v>0.95</v>
      </c>
      <c r="J268" s="66">
        <f t="shared" si="8"/>
        <v>0</v>
      </c>
      <c r="K268" s="66">
        <f t="shared" si="9"/>
        <v>0</v>
      </c>
      <c r="L268" s="55"/>
    </row>
    <row r="269" spans="3:13" x14ac:dyDescent="0.2">
      <c r="C269" s="58"/>
      <c r="G269" s="61">
        <f>SUM(G243:G268)</f>
        <v>1212913</v>
      </c>
      <c r="H269" s="11"/>
      <c r="I269" s="11"/>
      <c r="J269" s="61">
        <f>SUM(J243:J268)</f>
        <v>73801.14</v>
      </c>
      <c r="K269" s="61">
        <f>SUM(K243:K268)</f>
        <v>1139111.8599999999</v>
      </c>
      <c r="L269" s="55"/>
    </row>
    <row r="270" spans="3:13" x14ac:dyDescent="0.2">
      <c r="C270" s="58"/>
      <c r="G270" s="55"/>
      <c r="H270" s="11"/>
      <c r="I270" s="11"/>
      <c r="J270" s="55"/>
      <c r="K270" s="55"/>
      <c r="L270" s="55"/>
    </row>
    <row r="271" spans="3:13" x14ac:dyDescent="0.2">
      <c r="C271" s="58"/>
      <c r="G271" s="55"/>
      <c r="H271" s="11"/>
      <c r="I271" s="11"/>
      <c r="J271" s="55"/>
      <c r="K271" s="55"/>
      <c r="L271" s="55"/>
    </row>
    <row r="272" spans="3:13" x14ac:dyDescent="0.2">
      <c r="C272" s="59" t="s">
        <v>1093</v>
      </c>
      <c r="G272" s="61">
        <f>SUM(G218+G224+G226+G228+G234+G241+G269)</f>
        <v>5394068</v>
      </c>
      <c r="H272" s="64"/>
      <c r="I272" s="64"/>
      <c r="J272" s="61">
        <f>SUM(J218+J224+J226+J228+J234+J241+J269)</f>
        <v>825856.94843000011</v>
      </c>
      <c r="K272" s="61">
        <f>SUM(K218+K224+K226+K228+K234+K241+K269)</f>
        <v>4597532.2915699985</v>
      </c>
      <c r="L272" s="61"/>
      <c r="M272" s="75"/>
    </row>
    <row r="273" spans="3:13" x14ac:dyDescent="0.2">
      <c r="C273" s="58"/>
      <c r="G273" s="55"/>
      <c r="H273" s="11"/>
      <c r="I273" s="11"/>
      <c r="J273" s="55"/>
      <c r="K273" s="55"/>
      <c r="L273" s="55"/>
    </row>
    <row r="274" spans="3:13" x14ac:dyDescent="0.2">
      <c r="C274" s="59" t="s">
        <v>1094</v>
      </c>
      <c r="G274" s="55"/>
      <c r="H274" s="11"/>
      <c r="I274" s="11"/>
      <c r="J274" s="55"/>
      <c r="K274" s="55"/>
      <c r="L274" s="55"/>
    </row>
    <row r="275" spans="3:13" x14ac:dyDescent="0.2">
      <c r="C275" s="58" t="s">
        <v>1048</v>
      </c>
      <c r="G275" s="55">
        <v>470588.15999999997</v>
      </c>
      <c r="H275" s="67">
        <v>0.05</v>
      </c>
      <c r="I275" s="67">
        <v>0.95</v>
      </c>
      <c r="J275" s="65">
        <f t="shared" ref="J275:J280" si="10">SUM(G275*H275)</f>
        <v>23529.407999999999</v>
      </c>
      <c r="K275" s="65">
        <f t="shared" ref="K275:K280" si="11">SUM(G275*I275)</f>
        <v>447058.75199999998</v>
      </c>
      <c r="L275" s="55"/>
    </row>
    <row r="276" spans="3:13" x14ac:dyDescent="0.2">
      <c r="C276" s="58" t="s">
        <v>1095</v>
      </c>
      <c r="G276" s="55">
        <v>385425.09</v>
      </c>
      <c r="H276" s="67">
        <v>0.05</v>
      </c>
      <c r="I276" s="67">
        <v>0.95</v>
      </c>
      <c r="J276" s="65">
        <f t="shared" si="10"/>
        <v>19271.254500000003</v>
      </c>
      <c r="K276" s="65">
        <f t="shared" si="11"/>
        <v>366153.83549999999</v>
      </c>
      <c r="L276" s="55"/>
    </row>
    <row r="277" spans="3:13" x14ac:dyDescent="0.2">
      <c r="C277" t="s">
        <v>1096</v>
      </c>
      <c r="G277" s="55">
        <v>516073.53</v>
      </c>
      <c r="H277" s="67">
        <v>0.05</v>
      </c>
      <c r="I277" s="67">
        <v>0.95</v>
      </c>
      <c r="J277" s="65">
        <f t="shared" si="10"/>
        <v>25803.676500000001</v>
      </c>
      <c r="K277" s="65">
        <f t="shared" si="11"/>
        <v>490269.85350000003</v>
      </c>
      <c r="L277" s="55"/>
    </row>
    <row r="278" spans="3:13" x14ac:dyDescent="0.2">
      <c r="C278" t="s">
        <v>1097</v>
      </c>
      <c r="G278" s="55">
        <v>2675.81</v>
      </c>
      <c r="H278" s="67">
        <v>0.05</v>
      </c>
      <c r="I278" s="67">
        <v>0.95</v>
      </c>
      <c r="J278" s="65">
        <f t="shared" si="10"/>
        <v>133.79050000000001</v>
      </c>
      <c r="K278" s="65">
        <f t="shared" si="11"/>
        <v>2542.0194999999999</v>
      </c>
      <c r="L278" s="55"/>
    </row>
    <row r="279" spans="3:13" x14ac:dyDescent="0.2">
      <c r="C279" t="s">
        <v>1059</v>
      </c>
      <c r="G279" s="55">
        <v>6256.41</v>
      </c>
      <c r="H279" s="67">
        <v>0</v>
      </c>
      <c r="I279" s="67">
        <v>1</v>
      </c>
      <c r="J279" s="65">
        <f t="shared" si="10"/>
        <v>0</v>
      </c>
      <c r="K279" s="65">
        <f t="shared" si="11"/>
        <v>6256.41</v>
      </c>
      <c r="L279" s="55"/>
    </row>
    <row r="280" spans="3:13" x14ac:dyDescent="0.2">
      <c r="C280" s="58" t="s">
        <v>1098</v>
      </c>
      <c r="G280" s="55"/>
      <c r="H280" s="67">
        <v>0.9</v>
      </c>
      <c r="I280" s="67">
        <v>0.1</v>
      </c>
      <c r="J280" s="66">
        <f t="shared" si="10"/>
        <v>0</v>
      </c>
      <c r="K280" s="66">
        <f t="shared" si="11"/>
        <v>0</v>
      </c>
      <c r="L280" s="55"/>
    </row>
    <row r="281" spans="3:13" x14ac:dyDescent="0.2">
      <c r="C281" s="58" t="s">
        <v>38</v>
      </c>
      <c r="G281" s="61">
        <f>SUM(G275:G280)</f>
        <v>1381019</v>
      </c>
      <c r="H281" s="11"/>
      <c r="I281" s="11"/>
      <c r="J281" s="61">
        <f>SUM(J275:J280)</f>
        <v>68738.12950000001</v>
      </c>
      <c r="K281" s="61">
        <f>SUM(K275:K280)</f>
        <v>1312280.8704999997</v>
      </c>
      <c r="L281" s="55"/>
      <c r="M281" s="75"/>
    </row>
    <row r="282" spans="3:13" x14ac:dyDescent="0.2">
      <c r="C282" s="58"/>
      <c r="G282" s="55"/>
      <c r="H282" s="11"/>
      <c r="I282" s="11"/>
      <c r="J282" s="55"/>
      <c r="K282" s="55"/>
      <c r="L282" s="55"/>
    </row>
    <row r="283" spans="3:13" x14ac:dyDescent="0.2">
      <c r="C283" s="58"/>
      <c r="G283" s="55"/>
      <c r="H283" s="11"/>
      <c r="I283" s="11"/>
      <c r="J283" s="55"/>
      <c r="K283" s="55"/>
      <c r="L283" s="55"/>
    </row>
    <row r="284" spans="3:13" x14ac:dyDescent="0.2">
      <c r="C284" s="59" t="s">
        <v>1099</v>
      </c>
      <c r="G284" s="61">
        <f>SUM(G272+G281)</f>
        <v>6775087</v>
      </c>
      <c r="H284" s="64"/>
      <c r="I284" s="64"/>
      <c r="J284" s="61">
        <f>SUM(J272+J281)</f>
        <v>894595.07793000014</v>
      </c>
      <c r="K284" s="61">
        <f>SUM(K272+K281)</f>
        <v>5909813.1620699987</v>
      </c>
      <c r="L284" s="55"/>
      <c r="M284" s="76">
        <f>SUM(J284/G284)</f>
        <v>0.1320418583451401</v>
      </c>
    </row>
    <row r="285" spans="3:13" x14ac:dyDescent="0.2">
      <c r="C285" s="58"/>
      <c r="G285" s="55"/>
      <c r="H285" s="11"/>
      <c r="I285" s="11"/>
      <c r="J285" s="55"/>
      <c r="K285" s="55"/>
      <c r="L285" s="55"/>
    </row>
    <row r="286" spans="3:13" x14ac:dyDescent="0.2">
      <c r="C286" s="58"/>
      <c r="G286" s="55"/>
      <c r="H286" s="11"/>
      <c r="I286" s="11"/>
      <c r="J286" s="55"/>
      <c r="K286" s="55"/>
      <c r="L286" s="55"/>
    </row>
    <row r="287" spans="3:13" x14ac:dyDescent="0.2">
      <c r="C287" s="68" t="s">
        <v>1104</v>
      </c>
      <c r="D287" s="56" t="s">
        <v>1105</v>
      </c>
      <c r="E287" s="56" t="s">
        <v>1106</v>
      </c>
      <c r="F287" s="56"/>
      <c r="G287" s="69" t="s">
        <v>1107</v>
      </c>
      <c r="H287" s="11"/>
      <c r="I287" s="11"/>
      <c r="J287" s="55"/>
      <c r="K287" s="55"/>
      <c r="L287" s="55"/>
    </row>
    <row r="288" spans="3:13" x14ac:dyDescent="0.2">
      <c r="C288" s="58" t="s">
        <v>1048</v>
      </c>
      <c r="D288" s="13">
        <f>J218</f>
        <v>442668.62300000008</v>
      </c>
      <c r="E288" s="13">
        <f>J275</f>
        <v>23529.407999999999</v>
      </c>
      <c r="G288" s="55">
        <f t="shared" ref="G288:G295" si="12">SUM(D288:F288)</f>
        <v>466198.03100000008</v>
      </c>
      <c r="H288" s="11"/>
      <c r="I288" s="11"/>
      <c r="J288" s="55"/>
      <c r="K288" s="55"/>
      <c r="L288" s="55"/>
    </row>
    <row r="289" spans="3:12" x14ac:dyDescent="0.2">
      <c r="C289" s="58" t="s">
        <v>1100</v>
      </c>
      <c r="D289" s="55">
        <f>J224</f>
        <v>181494.13543000002</v>
      </c>
      <c r="E289" s="13">
        <f>J276</f>
        <v>19271.254500000003</v>
      </c>
      <c r="G289" s="55">
        <f t="shared" si="12"/>
        <v>200765.38993000003</v>
      </c>
      <c r="H289" s="11"/>
      <c r="I289" s="11"/>
      <c r="J289" s="55"/>
      <c r="K289" s="55"/>
      <c r="L289" s="55"/>
    </row>
    <row r="290" spans="3:12" x14ac:dyDescent="0.2">
      <c r="C290" s="58" t="s">
        <v>1101</v>
      </c>
      <c r="D290" s="55">
        <f>J226</f>
        <v>9060</v>
      </c>
      <c r="E290">
        <v>0</v>
      </c>
      <c r="G290" s="55">
        <f t="shared" si="12"/>
        <v>9060</v>
      </c>
      <c r="H290" s="11"/>
      <c r="I290" s="11"/>
      <c r="J290" s="55"/>
      <c r="K290" s="55"/>
      <c r="L290" s="55"/>
    </row>
    <row r="291" spans="3:12" x14ac:dyDescent="0.2">
      <c r="C291" s="58" t="s">
        <v>1055</v>
      </c>
      <c r="D291" s="55">
        <f>J228</f>
        <v>0</v>
      </c>
      <c r="E291">
        <v>0</v>
      </c>
      <c r="G291" s="55">
        <f t="shared" si="12"/>
        <v>0</v>
      </c>
      <c r="H291" s="11"/>
      <c r="I291" s="11"/>
      <c r="J291" s="55"/>
      <c r="K291" s="55"/>
      <c r="L291" s="55"/>
    </row>
    <row r="292" spans="3:12" x14ac:dyDescent="0.2">
      <c r="C292" s="58" t="s">
        <v>1102</v>
      </c>
      <c r="D292" s="55">
        <f>J234</f>
        <v>29704.85</v>
      </c>
      <c r="E292" s="13">
        <f>J279</f>
        <v>0</v>
      </c>
      <c r="G292" s="55">
        <f t="shared" si="12"/>
        <v>29704.85</v>
      </c>
      <c r="H292" s="11"/>
      <c r="I292" s="11"/>
      <c r="J292" s="55"/>
      <c r="K292" s="55"/>
      <c r="L292" s="55"/>
    </row>
    <row r="293" spans="3:12" x14ac:dyDescent="0.2">
      <c r="C293" s="58" t="s">
        <v>1103</v>
      </c>
      <c r="D293" s="55">
        <f>J241</f>
        <v>89128.2</v>
      </c>
      <c r="E293" s="13">
        <f>J277</f>
        <v>25803.676500000001</v>
      </c>
      <c r="G293" s="55">
        <f t="shared" si="12"/>
        <v>114931.8765</v>
      </c>
      <c r="H293" s="11"/>
      <c r="I293" s="11"/>
      <c r="J293" s="55"/>
      <c r="K293" s="55"/>
      <c r="L293" s="55"/>
    </row>
    <row r="294" spans="3:12" x14ac:dyDescent="0.2">
      <c r="C294" s="58" t="s">
        <v>1098</v>
      </c>
      <c r="D294" s="60">
        <f>J269</f>
        <v>73801.14</v>
      </c>
      <c r="E294" s="60">
        <f>J278</f>
        <v>133.79050000000001</v>
      </c>
      <c r="G294" s="60">
        <f t="shared" si="12"/>
        <v>73934.930500000002</v>
      </c>
      <c r="H294" s="11"/>
      <c r="I294" s="11"/>
      <c r="J294" s="55"/>
      <c r="K294" s="55"/>
      <c r="L294" s="55"/>
    </row>
    <row r="295" spans="3:12" x14ac:dyDescent="0.2">
      <c r="C295" s="58"/>
      <c r="D295" s="63">
        <f>SUM(D288:D294)</f>
        <v>825856.94843000011</v>
      </c>
      <c r="E295" s="63">
        <f>SUM(E288:E294)</f>
        <v>68738.12950000001</v>
      </c>
      <c r="G295" s="61">
        <f t="shared" si="12"/>
        <v>894595.07793000014</v>
      </c>
      <c r="H295" s="11"/>
      <c r="I295" s="11"/>
      <c r="J295" s="55"/>
      <c r="K295" s="55"/>
      <c r="L295" s="55"/>
    </row>
    <row r="296" spans="3:12" x14ac:dyDescent="0.2">
      <c r="C296" s="58"/>
      <c r="G296" s="55"/>
      <c r="H296" s="11"/>
      <c r="I296" s="11"/>
      <c r="J296" s="55"/>
      <c r="K296" s="55"/>
      <c r="L296" s="55"/>
    </row>
    <row r="297" spans="3:12" x14ac:dyDescent="0.2">
      <c r="G297" s="55"/>
      <c r="H297" s="11"/>
      <c r="I297" s="11"/>
      <c r="J297" s="55"/>
      <c r="K297" s="55"/>
      <c r="L297" s="55"/>
    </row>
    <row r="298" spans="3:12" x14ac:dyDescent="0.2">
      <c r="G298" s="55"/>
      <c r="H298" s="55"/>
      <c r="I298" s="11"/>
      <c r="J298" s="55"/>
      <c r="K298" s="55"/>
      <c r="L298" s="55"/>
    </row>
    <row r="299" spans="3:12" x14ac:dyDescent="0.2">
      <c r="G299" s="55"/>
      <c r="H299" s="55"/>
      <c r="I299" s="11"/>
      <c r="J299" s="55"/>
      <c r="K299" s="55"/>
      <c r="L299" s="55"/>
    </row>
    <row r="300" spans="3:12" x14ac:dyDescent="0.2">
      <c r="G300" s="55"/>
      <c r="H300" s="55"/>
      <c r="I300" s="11"/>
      <c r="J300" s="55"/>
      <c r="K300" s="55"/>
      <c r="L300" s="55"/>
    </row>
    <row r="301" spans="3:12" x14ac:dyDescent="0.2">
      <c r="G301" s="55"/>
      <c r="H301" s="55"/>
      <c r="I301" s="11"/>
      <c r="J301" s="55"/>
      <c r="K301" s="55"/>
      <c r="L301" s="55"/>
    </row>
    <row r="302" spans="3:12" x14ac:dyDescent="0.2">
      <c r="G302" s="55"/>
      <c r="H302" s="55"/>
      <c r="I302" s="11"/>
      <c r="J302" s="55"/>
      <c r="K302" s="55"/>
      <c r="L302" s="55"/>
    </row>
    <row r="303" spans="3:12" x14ac:dyDescent="0.2">
      <c r="G303" s="55"/>
      <c r="H303" s="55"/>
      <c r="I303" s="11"/>
      <c r="J303" s="55"/>
      <c r="K303" s="55"/>
      <c r="L303" s="55"/>
    </row>
    <row r="304" spans="3:12" x14ac:dyDescent="0.2">
      <c r="G304" s="55"/>
      <c r="H304" s="55"/>
      <c r="I304" s="11"/>
      <c r="J304" s="55"/>
      <c r="K304" s="55"/>
      <c r="L304" s="55"/>
    </row>
    <row r="305" spans="7:12" x14ac:dyDescent="0.2">
      <c r="G305" s="55"/>
      <c r="H305" s="55"/>
      <c r="I305" s="11"/>
      <c r="J305" s="55"/>
      <c r="K305" s="55"/>
      <c r="L305" s="55"/>
    </row>
    <row r="306" spans="7:12" x14ac:dyDescent="0.2">
      <c r="G306" s="55"/>
      <c r="H306" s="55"/>
      <c r="I306" s="55"/>
      <c r="J306" s="55"/>
      <c r="K306" s="55"/>
      <c r="L306" s="55"/>
    </row>
    <row r="307" spans="7:12" x14ac:dyDescent="0.2">
      <c r="G307" s="55"/>
      <c r="H307" s="55"/>
      <c r="I307" s="55"/>
      <c r="J307" s="55"/>
      <c r="K307" s="55"/>
      <c r="L307" s="55"/>
    </row>
  </sheetData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3"/>
  <sheetViews>
    <sheetView workbookViewId="0">
      <pane ySplit="5" topLeftCell="A222" activePane="bottomLeft" state="frozenSplit"/>
      <selection activeCell="D118" sqref="D118"/>
      <selection pane="bottomLeft" activeCell="D118" sqref="D118"/>
    </sheetView>
  </sheetViews>
  <sheetFormatPr defaultRowHeight="12.75" x14ac:dyDescent="0.2"/>
  <cols>
    <col min="1" max="1" width="37.7109375" customWidth="1"/>
    <col min="2" max="2" width="32.7109375" customWidth="1"/>
    <col min="3" max="4" width="23.7109375" customWidth="1"/>
    <col min="5" max="5" width="17.7109375" customWidth="1"/>
    <col min="6" max="6" width="31.7109375" customWidth="1"/>
    <col min="7" max="7" width="16.7109375" customWidth="1"/>
  </cols>
  <sheetData>
    <row r="1" spans="1:7" x14ac:dyDescent="0.2">
      <c r="A1" s="2" t="s">
        <v>0</v>
      </c>
      <c r="B1" t="s">
        <v>1</v>
      </c>
    </row>
    <row r="2" spans="1:7" x14ac:dyDescent="0.2">
      <c r="A2" s="2" t="s">
        <v>2</v>
      </c>
      <c r="B2" t="s">
        <v>3</v>
      </c>
    </row>
    <row r="3" spans="1:7" x14ac:dyDescent="0.2">
      <c r="A3" s="2" t="s">
        <v>4</v>
      </c>
      <c r="B3" t="s">
        <v>5</v>
      </c>
    </row>
    <row r="4" spans="1:7" x14ac:dyDescent="0.2">
      <c r="A4" s="2" t="s">
        <v>6</v>
      </c>
      <c r="B4" t="s">
        <v>7</v>
      </c>
    </row>
    <row r="5" spans="1:7" x14ac:dyDescent="0.2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</row>
    <row r="6" spans="1:7" x14ac:dyDescent="0.2">
      <c r="A6" s="3" t="s">
        <v>15</v>
      </c>
      <c r="B6" s="4" t="s">
        <v>16</v>
      </c>
      <c r="C6" s="5" t="s">
        <v>17</v>
      </c>
      <c r="D6" s="6" t="s">
        <v>18</v>
      </c>
      <c r="E6" s="7" t="s">
        <v>19</v>
      </c>
      <c r="F6" s="8" t="s">
        <v>20</v>
      </c>
      <c r="G6" s="9">
        <v>12326.54</v>
      </c>
    </row>
    <row r="7" spans="1:7" x14ac:dyDescent="0.2">
      <c r="A7" s="3" t="s">
        <v>15</v>
      </c>
      <c r="B7" s="4" t="s">
        <v>16</v>
      </c>
      <c r="C7" s="5" t="s">
        <v>21</v>
      </c>
      <c r="D7" s="6" t="s">
        <v>22</v>
      </c>
      <c r="E7" s="7" t="s">
        <v>19</v>
      </c>
      <c r="F7" s="8" t="s">
        <v>20</v>
      </c>
      <c r="G7" s="9">
        <v>33966.629999999997</v>
      </c>
    </row>
    <row r="8" spans="1:7" x14ac:dyDescent="0.2">
      <c r="A8" s="3" t="s">
        <v>15</v>
      </c>
      <c r="B8" s="4" t="s">
        <v>16</v>
      </c>
      <c r="C8" s="5" t="s">
        <v>23</v>
      </c>
      <c r="D8" s="6" t="s">
        <v>24</v>
      </c>
      <c r="E8" s="7" t="s">
        <v>25</v>
      </c>
      <c r="F8" s="8" t="s">
        <v>20</v>
      </c>
      <c r="G8" s="9">
        <v>251.4</v>
      </c>
    </row>
    <row r="9" spans="1:7" x14ac:dyDescent="0.2">
      <c r="A9" s="3" t="s">
        <v>15</v>
      </c>
      <c r="B9" s="4" t="s">
        <v>16</v>
      </c>
      <c r="C9" s="5" t="s">
        <v>26</v>
      </c>
      <c r="D9" s="6" t="s">
        <v>27</v>
      </c>
      <c r="E9" s="7" t="s">
        <v>19</v>
      </c>
      <c r="F9" s="8" t="s">
        <v>20</v>
      </c>
      <c r="G9" s="9">
        <v>31207.52</v>
      </c>
    </row>
    <row r="10" spans="1:7" x14ac:dyDescent="0.2">
      <c r="A10" s="3" t="s">
        <v>15</v>
      </c>
      <c r="B10" s="4" t="s">
        <v>16</v>
      </c>
      <c r="C10" s="5" t="s">
        <v>28</v>
      </c>
      <c r="D10" s="6" t="s">
        <v>29</v>
      </c>
      <c r="E10" s="7" t="s">
        <v>30</v>
      </c>
      <c r="F10" s="8" t="s">
        <v>20</v>
      </c>
      <c r="G10" s="9">
        <v>422.94</v>
      </c>
    </row>
    <row r="11" spans="1:7" x14ac:dyDescent="0.2">
      <c r="A11" s="3" t="s">
        <v>15</v>
      </c>
      <c r="B11" s="4" t="s">
        <v>16</v>
      </c>
      <c r="C11" s="5" t="s">
        <v>31</v>
      </c>
      <c r="D11" s="6" t="s">
        <v>32</v>
      </c>
      <c r="E11" s="7" t="s">
        <v>33</v>
      </c>
      <c r="F11" s="8" t="s">
        <v>20</v>
      </c>
      <c r="G11" s="9">
        <v>5723.01</v>
      </c>
    </row>
    <row r="12" spans="1:7" x14ac:dyDescent="0.2">
      <c r="A12" s="3" t="s">
        <v>15</v>
      </c>
      <c r="B12" s="4" t="s">
        <v>16</v>
      </c>
      <c r="C12" s="5" t="s">
        <v>34</v>
      </c>
      <c r="D12" s="6" t="s">
        <v>35</v>
      </c>
      <c r="E12" s="7" t="s">
        <v>36</v>
      </c>
      <c r="F12" s="8" t="s">
        <v>20</v>
      </c>
      <c r="G12" s="9">
        <v>27561.97</v>
      </c>
    </row>
    <row r="13" spans="1:7" x14ac:dyDescent="0.2">
      <c r="A13" s="3" t="s">
        <v>37</v>
      </c>
    </row>
    <row r="14" spans="1:7" x14ac:dyDescent="0.2">
      <c r="A14" s="3" t="s">
        <v>38</v>
      </c>
      <c r="G14" s="9">
        <v>111460.01</v>
      </c>
    </row>
    <row r="16" spans="1:7" x14ac:dyDescent="0.2">
      <c r="A16" s="3" t="s">
        <v>39</v>
      </c>
      <c r="B16" s="4" t="s">
        <v>40</v>
      </c>
      <c r="C16" s="5" t="s">
        <v>41</v>
      </c>
      <c r="D16" s="6" t="s">
        <v>42</v>
      </c>
      <c r="E16" s="7" t="s">
        <v>43</v>
      </c>
      <c r="F16" s="8" t="s">
        <v>20</v>
      </c>
      <c r="G16" s="9">
        <v>51712.15</v>
      </c>
    </row>
    <row r="17" spans="1:7" x14ac:dyDescent="0.2">
      <c r="A17" s="3" t="s">
        <v>39</v>
      </c>
      <c r="B17" s="4" t="s">
        <v>40</v>
      </c>
      <c r="C17" s="5" t="s">
        <v>44</v>
      </c>
      <c r="D17" s="6" t="s">
        <v>45</v>
      </c>
      <c r="E17" s="7" t="s">
        <v>46</v>
      </c>
      <c r="F17" s="8" t="s">
        <v>47</v>
      </c>
      <c r="G17" s="9">
        <v>49251.71</v>
      </c>
    </row>
    <row r="18" spans="1:7" x14ac:dyDescent="0.2">
      <c r="A18" s="3" t="s">
        <v>39</v>
      </c>
      <c r="B18" s="4" t="s">
        <v>40</v>
      </c>
      <c r="C18" s="5" t="s">
        <v>48</v>
      </c>
      <c r="D18" s="6" t="s">
        <v>49</v>
      </c>
      <c r="E18" s="7" t="s">
        <v>50</v>
      </c>
      <c r="F18" s="8" t="s">
        <v>20</v>
      </c>
      <c r="G18" s="9">
        <v>46199.63</v>
      </c>
    </row>
    <row r="19" spans="1:7" x14ac:dyDescent="0.2">
      <c r="A19" s="3" t="s">
        <v>39</v>
      </c>
      <c r="B19" s="4" t="s">
        <v>40</v>
      </c>
      <c r="C19" s="5" t="s">
        <v>51</v>
      </c>
      <c r="D19" s="6" t="s">
        <v>52</v>
      </c>
      <c r="E19" s="7" t="s">
        <v>53</v>
      </c>
      <c r="F19" s="8" t="s">
        <v>20</v>
      </c>
      <c r="G19" s="9">
        <v>1551.92</v>
      </c>
    </row>
    <row r="20" spans="1:7" x14ac:dyDescent="0.2">
      <c r="A20" s="3" t="s">
        <v>39</v>
      </c>
      <c r="B20" s="4" t="s">
        <v>40</v>
      </c>
      <c r="C20" s="5" t="s">
        <v>54</v>
      </c>
      <c r="D20" s="6" t="s">
        <v>55</v>
      </c>
      <c r="E20" s="7" t="s">
        <v>56</v>
      </c>
      <c r="F20" s="8" t="s">
        <v>57</v>
      </c>
      <c r="G20" s="9">
        <v>0</v>
      </c>
    </row>
    <row r="21" spans="1:7" x14ac:dyDescent="0.2">
      <c r="A21" s="3" t="s">
        <v>39</v>
      </c>
      <c r="B21" s="4" t="s">
        <v>40</v>
      </c>
      <c r="C21" s="5" t="s">
        <v>54</v>
      </c>
      <c r="D21" s="6" t="s">
        <v>58</v>
      </c>
      <c r="E21" s="7" t="s">
        <v>56</v>
      </c>
      <c r="F21" s="8" t="s">
        <v>57</v>
      </c>
      <c r="G21" s="9">
        <v>0</v>
      </c>
    </row>
    <row r="22" spans="1:7" x14ac:dyDescent="0.2">
      <c r="A22" s="3" t="s">
        <v>39</v>
      </c>
      <c r="B22" s="4" t="s">
        <v>40</v>
      </c>
      <c r="C22" s="5" t="s">
        <v>54</v>
      </c>
      <c r="D22" s="6" t="s">
        <v>59</v>
      </c>
      <c r="E22" s="7" t="s">
        <v>56</v>
      </c>
      <c r="F22" s="8" t="s">
        <v>57</v>
      </c>
      <c r="G22" s="9">
        <v>0</v>
      </c>
    </row>
    <row r="23" spans="1:7" x14ac:dyDescent="0.2">
      <c r="A23" s="3" t="s">
        <v>39</v>
      </c>
      <c r="B23" s="4" t="s">
        <v>40</v>
      </c>
      <c r="C23" s="5" t="s">
        <v>54</v>
      </c>
      <c r="D23" s="6" t="s">
        <v>60</v>
      </c>
      <c r="E23" s="7" t="s">
        <v>56</v>
      </c>
      <c r="F23" s="8" t="s">
        <v>57</v>
      </c>
      <c r="G23" s="9">
        <v>0</v>
      </c>
    </row>
    <row r="24" spans="1:7" x14ac:dyDescent="0.2">
      <c r="A24" s="3" t="s">
        <v>39</v>
      </c>
      <c r="B24" s="4" t="s">
        <v>40</v>
      </c>
      <c r="C24" s="5" t="s">
        <v>54</v>
      </c>
      <c r="D24" s="6" t="s">
        <v>61</v>
      </c>
      <c r="E24" s="7" t="s">
        <v>56</v>
      </c>
      <c r="F24" s="8" t="s">
        <v>57</v>
      </c>
      <c r="G24" s="9">
        <v>0</v>
      </c>
    </row>
    <row r="25" spans="1:7" x14ac:dyDescent="0.2">
      <c r="A25" s="3" t="s">
        <v>39</v>
      </c>
      <c r="B25" s="4" t="s">
        <v>40</v>
      </c>
      <c r="C25" s="5" t="s">
        <v>54</v>
      </c>
      <c r="D25" s="6" t="s">
        <v>62</v>
      </c>
      <c r="E25" s="7" t="s">
        <v>56</v>
      </c>
      <c r="F25" s="8" t="s">
        <v>57</v>
      </c>
      <c r="G25" s="9">
        <v>0</v>
      </c>
    </row>
    <row r="26" spans="1:7" x14ac:dyDescent="0.2">
      <c r="A26" s="3" t="s">
        <v>39</v>
      </c>
      <c r="B26" s="4" t="s">
        <v>40</v>
      </c>
      <c r="C26" s="5" t="s">
        <v>63</v>
      </c>
      <c r="D26" s="6" t="s">
        <v>64</v>
      </c>
      <c r="E26" s="7" t="s">
        <v>65</v>
      </c>
      <c r="F26" s="8" t="s">
        <v>20</v>
      </c>
      <c r="G26" s="9">
        <v>47436.52</v>
      </c>
    </row>
    <row r="27" spans="1:7" x14ac:dyDescent="0.2">
      <c r="A27" s="3" t="s">
        <v>39</v>
      </c>
      <c r="B27" s="4" t="s">
        <v>40</v>
      </c>
      <c r="C27" s="5" t="s">
        <v>66</v>
      </c>
      <c r="D27" s="6" t="s">
        <v>67</v>
      </c>
      <c r="E27" s="7" t="s">
        <v>68</v>
      </c>
      <c r="F27" s="8" t="s">
        <v>20</v>
      </c>
      <c r="G27" s="9">
        <v>47986.23</v>
      </c>
    </row>
    <row r="28" spans="1:7" x14ac:dyDescent="0.2">
      <c r="A28" s="3" t="s">
        <v>39</v>
      </c>
      <c r="B28" s="4" t="s">
        <v>40</v>
      </c>
      <c r="C28" s="5" t="s">
        <v>69</v>
      </c>
      <c r="D28" s="6" t="s">
        <v>70</v>
      </c>
      <c r="E28" s="7" t="s">
        <v>71</v>
      </c>
      <c r="F28" s="8" t="s">
        <v>72</v>
      </c>
      <c r="G28" s="9">
        <v>48701.69</v>
      </c>
    </row>
    <row r="29" spans="1:7" x14ac:dyDescent="0.2">
      <c r="A29" s="3" t="s">
        <v>39</v>
      </c>
      <c r="B29" s="4" t="s">
        <v>40</v>
      </c>
      <c r="C29" s="5" t="s">
        <v>73</v>
      </c>
      <c r="D29" s="6" t="s">
        <v>74</v>
      </c>
      <c r="E29" s="7" t="s">
        <v>75</v>
      </c>
      <c r="F29" s="8" t="s">
        <v>20</v>
      </c>
      <c r="G29" s="9">
        <v>53089.02</v>
      </c>
    </row>
    <row r="30" spans="1:7" x14ac:dyDescent="0.2">
      <c r="A30" s="3" t="s">
        <v>39</v>
      </c>
      <c r="B30" s="4" t="s">
        <v>40</v>
      </c>
      <c r="C30" s="5" t="s">
        <v>76</v>
      </c>
      <c r="D30" s="6" t="s">
        <v>77</v>
      </c>
      <c r="E30" s="7" t="s">
        <v>53</v>
      </c>
      <c r="F30" s="8" t="s">
        <v>20</v>
      </c>
      <c r="G30" s="9">
        <v>29334.66</v>
      </c>
    </row>
    <row r="31" spans="1:7" x14ac:dyDescent="0.2">
      <c r="A31" s="3" t="s">
        <v>39</v>
      </c>
      <c r="B31" s="4" t="s">
        <v>40</v>
      </c>
      <c r="C31" s="5" t="s">
        <v>78</v>
      </c>
      <c r="D31" s="6" t="s">
        <v>79</v>
      </c>
      <c r="E31" s="7" t="s">
        <v>80</v>
      </c>
      <c r="F31" s="8" t="s">
        <v>20</v>
      </c>
      <c r="G31" s="9">
        <v>49251.72</v>
      </c>
    </row>
    <row r="32" spans="1:7" x14ac:dyDescent="0.2">
      <c r="A32" s="3" t="s">
        <v>39</v>
      </c>
      <c r="B32" s="4" t="s">
        <v>40</v>
      </c>
      <c r="C32" s="5" t="s">
        <v>81</v>
      </c>
      <c r="D32" s="6" t="s">
        <v>82</v>
      </c>
      <c r="E32" s="7" t="s">
        <v>83</v>
      </c>
      <c r="F32" s="8" t="s">
        <v>20</v>
      </c>
      <c r="G32" s="9">
        <v>49251.69</v>
      </c>
    </row>
    <row r="33" spans="1:7" x14ac:dyDescent="0.2">
      <c r="A33" s="3" t="s">
        <v>39</v>
      </c>
      <c r="B33" s="4" t="s">
        <v>40</v>
      </c>
      <c r="C33" s="5" t="s">
        <v>84</v>
      </c>
      <c r="D33" s="6" t="s">
        <v>85</v>
      </c>
      <c r="E33" s="7" t="s">
        <v>86</v>
      </c>
      <c r="F33" s="8" t="s">
        <v>20</v>
      </c>
      <c r="G33" s="9">
        <v>24273.05</v>
      </c>
    </row>
    <row r="34" spans="1:7" x14ac:dyDescent="0.2">
      <c r="A34" s="3" t="s">
        <v>39</v>
      </c>
      <c r="B34" s="4" t="s">
        <v>40</v>
      </c>
      <c r="C34" s="5" t="s">
        <v>87</v>
      </c>
      <c r="D34" s="6" t="s">
        <v>88</v>
      </c>
      <c r="E34" s="7" t="s">
        <v>89</v>
      </c>
      <c r="F34" s="8" t="s">
        <v>20</v>
      </c>
      <c r="G34" s="9">
        <v>66081.039999999994</v>
      </c>
    </row>
    <row r="35" spans="1:7" x14ac:dyDescent="0.2">
      <c r="A35" s="3" t="s">
        <v>90</v>
      </c>
    </row>
    <row r="36" spans="1:7" x14ac:dyDescent="0.2">
      <c r="A36" s="3" t="s">
        <v>38</v>
      </c>
      <c r="G36" s="9">
        <v>564121.03</v>
      </c>
    </row>
    <row r="38" spans="1:7" x14ac:dyDescent="0.2">
      <c r="A38" s="3" t="s">
        <v>91</v>
      </c>
      <c r="B38" s="4" t="s">
        <v>92</v>
      </c>
      <c r="C38" s="5" t="s">
        <v>93</v>
      </c>
      <c r="D38" s="6" t="s">
        <v>94</v>
      </c>
      <c r="E38" s="7" t="s">
        <v>56</v>
      </c>
      <c r="F38" s="8" t="s">
        <v>57</v>
      </c>
      <c r="G38" s="9">
        <v>0</v>
      </c>
    </row>
    <row r="39" spans="1:7" x14ac:dyDescent="0.2">
      <c r="A39" s="3" t="s">
        <v>91</v>
      </c>
      <c r="B39" s="4" t="s">
        <v>92</v>
      </c>
      <c r="C39" s="5" t="s">
        <v>95</v>
      </c>
      <c r="D39" s="6" t="s">
        <v>96</v>
      </c>
      <c r="E39" s="7" t="s">
        <v>33</v>
      </c>
      <c r="F39" s="8" t="s">
        <v>20</v>
      </c>
      <c r="G39" s="9">
        <v>5876.6</v>
      </c>
    </row>
    <row r="40" spans="1:7" x14ac:dyDescent="0.2">
      <c r="A40" s="3" t="s">
        <v>91</v>
      </c>
      <c r="B40" s="4" t="s">
        <v>92</v>
      </c>
      <c r="C40" s="5" t="s">
        <v>97</v>
      </c>
      <c r="D40" s="6" t="s">
        <v>98</v>
      </c>
      <c r="E40" s="7" t="s">
        <v>99</v>
      </c>
      <c r="F40" s="8" t="s">
        <v>20</v>
      </c>
      <c r="G40" s="9">
        <v>11089.2</v>
      </c>
    </row>
    <row r="41" spans="1:7" x14ac:dyDescent="0.2">
      <c r="A41" s="3" t="s">
        <v>91</v>
      </c>
      <c r="B41" s="4" t="s">
        <v>92</v>
      </c>
      <c r="C41" s="5" t="s">
        <v>100</v>
      </c>
      <c r="D41" s="6" t="s">
        <v>101</v>
      </c>
      <c r="E41" s="7" t="s">
        <v>19</v>
      </c>
      <c r="F41" s="8" t="s">
        <v>20</v>
      </c>
      <c r="G41" s="9">
        <v>20458.27</v>
      </c>
    </row>
    <row r="42" spans="1:7" x14ac:dyDescent="0.2">
      <c r="A42" s="3" t="s">
        <v>91</v>
      </c>
      <c r="B42" s="4" t="s">
        <v>92</v>
      </c>
      <c r="C42" s="5" t="s">
        <v>102</v>
      </c>
      <c r="D42" s="6" t="s">
        <v>103</v>
      </c>
      <c r="E42" s="7" t="s">
        <v>104</v>
      </c>
      <c r="F42" s="8" t="s">
        <v>20</v>
      </c>
      <c r="G42" s="9">
        <v>16654.12</v>
      </c>
    </row>
    <row r="43" spans="1:7" x14ac:dyDescent="0.2">
      <c r="A43" s="3" t="s">
        <v>91</v>
      </c>
      <c r="B43" s="4" t="s">
        <v>92</v>
      </c>
      <c r="C43" s="5" t="s">
        <v>105</v>
      </c>
      <c r="D43" s="6" t="s">
        <v>106</v>
      </c>
      <c r="E43" s="7" t="s">
        <v>99</v>
      </c>
      <c r="F43" s="8" t="s">
        <v>20</v>
      </c>
      <c r="G43" s="9">
        <v>18121.21</v>
      </c>
    </row>
    <row r="44" spans="1:7" x14ac:dyDescent="0.2">
      <c r="A44" s="3" t="s">
        <v>91</v>
      </c>
      <c r="B44" s="4" t="s">
        <v>92</v>
      </c>
      <c r="C44" s="5" t="s">
        <v>107</v>
      </c>
      <c r="D44" s="6" t="s">
        <v>108</v>
      </c>
      <c r="E44" s="7" t="s">
        <v>19</v>
      </c>
      <c r="F44" s="8" t="s">
        <v>20</v>
      </c>
      <c r="G44" s="9">
        <v>26189.23</v>
      </c>
    </row>
    <row r="45" spans="1:7" x14ac:dyDescent="0.2">
      <c r="A45" s="3" t="s">
        <v>91</v>
      </c>
      <c r="B45" s="4" t="s">
        <v>92</v>
      </c>
      <c r="C45" s="5" t="s">
        <v>109</v>
      </c>
      <c r="D45" s="6" t="s">
        <v>110</v>
      </c>
      <c r="E45" s="7" t="s">
        <v>104</v>
      </c>
      <c r="F45" s="8" t="s">
        <v>20</v>
      </c>
      <c r="G45" s="9">
        <v>8580.5300000000007</v>
      </c>
    </row>
    <row r="46" spans="1:7" x14ac:dyDescent="0.2">
      <c r="A46" s="3" t="s">
        <v>91</v>
      </c>
      <c r="B46" s="4" t="s">
        <v>92</v>
      </c>
      <c r="C46" s="5" t="s">
        <v>111</v>
      </c>
      <c r="D46" s="6" t="s">
        <v>112</v>
      </c>
      <c r="E46" s="7" t="s">
        <v>99</v>
      </c>
      <c r="F46" s="8" t="s">
        <v>20</v>
      </c>
      <c r="G46" s="9">
        <v>587.92999999999995</v>
      </c>
    </row>
    <row r="47" spans="1:7" x14ac:dyDescent="0.2">
      <c r="A47" s="3" t="s">
        <v>91</v>
      </c>
      <c r="B47" s="4" t="s">
        <v>92</v>
      </c>
      <c r="C47" s="5" t="s">
        <v>113</v>
      </c>
      <c r="D47" s="6" t="s">
        <v>114</v>
      </c>
      <c r="E47" s="7" t="s">
        <v>33</v>
      </c>
      <c r="F47" s="8" t="s">
        <v>20</v>
      </c>
      <c r="G47" s="9">
        <v>17060.64</v>
      </c>
    </row>
    <row r="48" spans="1:7" x14ac:dyDescent="0.2">
      <c r="A48" s="3" t="s">
        <v>91</v>
      </c>
      <c r="B48" s="4" t="s">
        <v>92</v>
      </c>
      <c r="C48" s="5" t="s">
        <v>115</v>
      </c>
      <c r="D48" s="6" t="s">
        <v>116</v>
      </c>
      <c r="E48" s="7" t="s">
        <v>117</v>
      </c>
      <c r="F48" s="8" t="s">
        <v>20</v>
      </c>
      <c r="G48" s="9">
        <v>34927.120000000003</v>
      </c>
    </row>
    <row r="49" spans="1:7" x14ac:dyDescent="0.2">
      <c r="A49" s="3" t="s">
        <v>91</v>
      </c>
      <c r="B49" s="4" t="s">
        <v>92</v>
      </c>
      <c r="C49" s="5" t="s">
        <v>118</v>
      </c>
      <c r="D49" s="6" t="s">
        <v>119</v>
      </c>
      <c r="E49" s="7" t="s">
        <v>120</v>
      </c>
      <c r="F49" s="8" t="s">
        <v>20</v>
      </c>
      <c r="G49" s="9">
        <v>17122.36</v>
      </c>
    </row>
    <row r="50" spans="1:7" x14ac:dyDescent="0.2">
      <c r="A50" s="3" t="s">
        <v>91</v>
      </c>
      <c r="B50" s="4" t="s">
        <v>92</v>
      </c>
      <c r="C50" s="5" t="s">
        <v>121</v>
      </c>
      <c r="D50" s="6" t="s">
        <v>67</v>
      </c>
      <c r="E50" s="7" t="s">
        <v>19</v>
      </c>
      <c r="F50" s="8" t="s">
        <v>20</v>
      </c>
      <c r="G50" s="9">
        <v>19779.27</v>
      </c>
    </row>
    <row r="51" spans="1:7" x14ac:dyDescent="0.2">
      <c r="A51" s="3" t="s">
        <v>91</v>
      </c>
      <c r="B51" s="4" t="s">
        <v>92</v>
      </c>
      <c r="C51" s="5" t="s">
        <v>122</v>
      </c>
      <c r="D51" s="6" t="s">
        <v>123</v>
      </c>
      <c r="E51" s="7" t="s">
        <v>99</v>
      </c>
      <c r="F51" s="8" t="s">
        <v>20</v>
      </c>
      <c r="G51" s="9">
        <v>14630.48</v>
      </c>
    </row>
    <row r="52" spans="1:7" x14ac:dyDescent="0.2">
      <c r="A52" s="3" t="s">
        <v>91</v>
      </c>
      <c r="B52" s="4" t="s">
        <v>92</v>
      </c>
      <c r="C52" s="5" t="s">
        <v>124</v>
      </c>
      <c r="D52" s="6" t="s">
        <v>125</v>
      </c>
      <c r="E52" s="7" t="s">
        <v>126</v>
      </c>
      <c r="F52" s="8" t="s">
        <v>20</v>
      </c>
      <c r="G52" s="9">
        <v>5975.51</v>
      </c>
    </row>
    <row r="53" spans="1:7" x14ac:dyDescent="0.2">
      <c r="A53" s="3" t="s">
        <v>91</v>
      </c>
      <c r="B53" s="4" t="s">
        <v>92</v>
      </c>
      <c r="C53" s="5" t="s">
        <v>127</v>
      </c>
      <c r="D53" s="6" t="s">
        <v>128</v>
      </c>
      <c r="E53" s="7" t="s">
        <v>99</v>
      </c>
      <c r="F53" s="8" t="s">
        <v>20</v>
      </c>
      <c r="G53" s="9">
        <v>4514.1099999999997</v>
      </c>
    </row>
    <row r="54" spans="1:7" x14ac:dyDescent="0.2">
      <c r="A54" s="3" t="s">
        <v>91</v>
      </c>
      <c r="B54" s="4" t="s">
        <v>92</v>
      </c>
      <c r="C54" s="5" t="s">
        <v>129</v>
      </c>
      <c r="D54" s="6" t="s">
        <v>130</v>
      </c>
      <c r="E54" s="7" t="s">
        <v>99</v>
      </c>
      <c r="F54" s="8" t="s">
        <v>20</v>
      </c>
      <c r="G54" s="9">
        <v>12295.95</v>
      </c>
    </row>
    <row r="55" spans="1:7" x14ac:dyDescent="0.2">
      <c r="A55" s="3" t="s">
        <v>91</v>
      </c>
      <c r="B55" s="4" t="s">
        <v>92</v>
      </c>
      <c r="C55" s="5" t="s">
        <v>131</v>
      </c>
      <c r="D55" s="6" t="s">
        <v>132</v>
      </c>
      <c r="E55" s="7" t="s">
        <v>133</v>
      </c>
      <c r="F55" s="8" t="s">
        <v>134</v>
      </c>
      <c r="G55" s="9">
        <v>15711.13</v>
      </c>
    </row>
    <row r="56" spans="1:7" x14ac:dyDescent="0.2">
      <c r="A56" s="3" t="s">
        <v>91</v>
      </c>
      <c r="B56" s="4" t="s">
        <v>92</v>
      </c>
      <c r="C56" s="5" t="s">
        <v>135</v>
      </c>
      <c r="D56" s="6" t="s">
        <v>136</v>
      </c>
      <c r="E56" s="7" t="s">
        <v>133</v>
      </c>
      <c r="F56" s="8" t="s">
        <v>134</v>
      </c>
      <c r="G56" s="9">
        <v>8425.5</v>
      </c>
    </row>
    <row r="57" spans="1:7" x14ac:dyDescent="0.2">
      <c r="A57" s="3" t="s">
        <v>91</v>
      </c>
      <c r="B57" s="4" t="s">
        <v>92</v>
      </c>
      <c r="C57" s="5" t="s">
        <v>137</v>
      </c>
      <c r="D57" s="6" t="s">
        <v>138</v>
      </c>
      <c r="E57" s="7" t="s">
        <v>33</v>
      </c>
      <c r="F57" s="8" t="s">
        <v>20</v>
      </c>
      <c r="G57" s="9">
        <v>12626.95</v>
      </c>
    </row>
    <row r="58" spans="1:7" x14ac:dyDescent="0.2">
      <c r="A58" s="3" t="s">
        <v>91</v>
      </c>
      <c r="B58" s="4" t="s">
        <v>92</v>
      </c>
      <c r="C58" s="5" t="s">
        <v>139</v>
      </c>
      <c r="D58" s="6" t="s">
        <v>140</v>
      </c>
      <c r="E58" s="7" t="s">
        <v>133</v>
      </c>
      <c r="F58" s="8" t="s">
        <v>134</v>
      </c>
      <c r="G58" s="9">
        <v>8545.84</v>
      </c>
    </row>
    <row r="59" spans="1:7" x14ac:dyDescent="0.2">
      <c r="A59" s="3" t="s">
        <v>91</v>
      </c>
      <c r="B59" s="4" t="s">
        <v>92</v>
      </c>
      <c r="C59" s="5" t="s">
        <v>141</v>
      </c>
      <c r="D59" s="6" t="s">
        <v>142</v>
      </c>
      <c r="E59" s="7" t="s">
        <v>143</v>
      </c>
      <c r="F59" s="8" t="s">
        <v>20</v>
      </c>
      <c r="G59" s="9">
        <v>7310.74</v>
      </c>
    </row>
    <row r="60" spans="1:7" x14ac:dyDescent="0.2">
      <c r="A60" s="3" t="s">
        <v>91</v>
      </c>
      <c r="B60" s="4" t="s">
        <v>92</v>
      </c>
      <c r="C60" s="5" t="s">
        <v>144</v>
      </c>
      <c r="D60" s="6" t="s">
        <v>145</v>
      </c>
      <c r="E60" s="7" t="s">
        <v>146</v>
      </c>
      <c r="F60" s="8" t="s">
        <v>147</v>
      </c>
      <c r="G60" s="9">
        <v>6763.09</v>
      </c>
    </row>
    <row r="61" spans="1:7" x14ac:dyDescent="0.2">
      <c r="A61" s="3" t="s">
        <v>91</v>
      </c>
      <c r="B61" s="4" t="s">
        <v>92</v>
      </c>
      <c r="C61" s="5" t="s">
        <v>148</v>
      </c>
      <c r="D61" s="6" t="s">
        <v>149</v>
      </c>
      <c r="E61" s="7" t="s">
        <v>150</v>
      </c>
      <c r="F61" s="8" t="s">
        <v>151</v>
      </c>
      <c r="G61" s="9">
        <v>10393.23</v>
      </c>
    </row>
    <row r="62" spans="1:7" x14ac:dyDescent="0.2">
      <c r="A62" s="3" t="s">
        <v>91</v>
      </c>
      <c r="B62" s="4" t="s">
        <v>92</v>
      </c>
      <c r="C62" s="5" t="s">
        <v>152</v>
      </c>
      <c r="D62" s="6" t="s">
        <v>153</v>
      </c>
      <c r="E62" s="7" t="s">
        <v>154</v>
      </c>
      <c r="F62" s="8" t="s">
        <v>20</v>
      </c>
      <c r="G62" s="9">
        <v>27094.31</v>
      </c>
    </row>
    <row r="63" spans="1:7" x14ac:dyDescent="0.2">
      <c r="A63" s="3" t="s">
        <v>91</v>
      </c>
      <c r="B63" s="4" t="s">
        <v>92</v>
      </c>
      <c r="C63" s="5" t="s">
        <v>155</v>
      </c>
      <c r="D63" s="6" t="s">
        <v>156</v>
      </c>
      <c r="E63" s="7" t="s">
        <v>146</v>
      </c>
      <c r="F63" s="8" t="s">
        <v>147</v>
      </c>
      <c r="G63" s="9">
        <v>13787.37</v>
      </c>
    </row>
    <row r="64" spans="1:7" x14ac:dyDescent="0.2">
      <c r="A64" s="3" t="s">
        <v>91</v>
      </c>
      <c r="B64" s="4" t="s">
        <v>92</v>
      </c>
      <c r="C64" s="5" t="s">
        <v>157</v>
      </c>
      <c r="D64" s="6" t="s">
        <v>158</v>
      </c>
      <c r="E64" s="7" t="s">
        <v>133</v>
      </c>
      <c r="F64" s="8" t="s">
        <v>134</v>
      </c>
      <c r="G64" s="9">
        <v>481.85</v>
      </c>
    </row>
    <row r="65" spans="1:7" x14ac:dyDescent="0.2">
      <c r="A65" s="3" t="s">
        <v>91</v>
      </c>
      <c r="B65" s="4" t="s">
        <v>92</v>
      </c>
      <c r="C65" s="5" t="s">
        <v>159</v>
      </c>
      <c r="D65" s="6" t="s">
        <v>160</v>
      </c>
      <c r="E65" s="7" t="s">
        <v>161</v>
      </c>
      <c r="F65" s="8" t="s">
        <v>161</v>
      </c>
      <c r="G65" s="9">
        <v>0</v>
      </c>
    </row>
    <row r="66" spans="1:7" x14ac:dyDescent="0.2">
      <c r="A66" s="3" t="s">
        <v>91</v>
      </c>
      <c r="B66" s="4" t="s">
        <v>92</v>
      </c>
      <c r="C66" s="5" t="s">
        <v>162</v>
      </c>
      <c r="D66" s="6" t="s">
        <v>163</v>
      </c>
      <c r="E66" s="7" t="s">
        <v>19</v>
      </c>
      <c r="F66" s="8" t="s">
        <v>20</v>
      </c>
      <c r="G66" s="9">
        <v>23104.959999999999</v>
      </c>
    </row>
    <row r="67" spans="1:7" x14ac:dyDescent="0.2">
      <c r="A67" s="3" t="s">
        <v>91</v>
      </c>
      <c r="B67" s="4" t="s">
        <v>92</v>
      </c>
      <c r="C67" s="5" t="s">
        <v>164</v>
      </c>
      <c r="D67" s="6" t="s">
        <v>165</v>
      </c>
      <c r="E67" s="7" t="s">
        <v>19</v>
      </c>
      <c r="F67" s="8" t="s">
        <v>20</v>
      </c>
      <c r="G67" s="9">
        <v>18004.91</v>
      </c>
    </row>
    <row r="68" spans="1:7" x14ac:dyDescent="0.2">
      <c r="A68" s="3" t="s">
        <v>91</v>
      </c>
      <c r="B68" s="4" t="s">
        <v>92</v>
      </c>
      <c r="C68" s="5" t="s">
        <v>166</v>
      </c>
      <c r="D68" s="6" t="s">
        <v>167</v>
      </c>
      <c r="E68" s="7" t="s">
        <v>25</v>
      </c>
      <c r="F68" s="8" t="s">
        <v>20</v>
      </c>
      <c r="G68" s="9">
        <v>2555.9</v>
      </c>
    </row>
    <row r="69" spans="1:7" x14ac:dyDescent="0.2">
      <c r="A69" s="3" t="s">
        <v>91</v>
      </c>
      <c r="B69" s="4" t="s">
        <v>92</v>
      </c>
      <c r="C69" s="5" t="s">
        <v>168</v>
      </c>
      <c r="D69" s="6" t="s">
        <v>169</v>
      </c>
      <c r="E69" s="7" t="s">
        <v>19</v>
      </c>
      <c r="F69" s="8" t="s">
        <v>20</v>
      </c>
      <c r="G69" s="9">
        <v>19741.8</v>
      </c>
    </row>
    <row r="70" spans="1:7" x14ac:dyDescent="0.2">
      <c r="A70" s="3" t="s">
        <v>91</v>
      </c>
      <c r="B70" s="4" t="s">
        <v>92</v>
      </c>
      <c r="C70" s="5" t="s">
        <v>170</v>
      </c>
      <c r="D70" s="6" t="s">
        <v>171</v>
      </c>
      <c r="E70" s="7" t="s">
        <v>172</v>
      </c>
      <c r="F70" s="8" t="s">
        <v>20</v>
      </c>
      <c r="G70" s="9">
        <v>21872</v>
      </c>
    </row>
    <row r="71" spans="1:7" x14ac:dyDescent="0.2">
      <c r="A71" s="3" t="s">
        <v>91</v>
      </c>
      <c r="B71" s="4" t="s">
        <v>92</v>
      </c>
      <c r="C71" s="5" t="s">
        <v>173</v>
      </c>
      <c r="D71" s="6" t="s">
        <v>174</v>
      </c>
      <c r="E71" s="7" t="s">
        <v>19</v>
      </c>
      <c r="F71" s="8" t="s">
        <v>20</v>
      </c>
      <c r="G71" s="9">
        <v>22301.360000000001</v>
      </c>
    </row>
    <row r="72" spans="1:7" x14ac:dyDescent="0.2">
      <c r="A72" s="3" t="s">
        <v>91</v>
      </c>
      <c r="B72" s="4" t="s">
        <v>92</v>
      </c>
      <c r="C72" s="5" t="s">
        <v>175</v>
      </c>
      <c r="D72" s="6" t="s">
        <v>176</v>
      </c>
      <c r="E72" s="7" t="s">
        <v>172</v>
      </c>
      <c r="F72" s="8" t="s">
        <v>20</v>
      </c>
      <c r="G72" s="9">
        <v>22482.42</v>
      </c>
    </row>
    <row r="73" spans="1:7" x14ac:dyDescent="0.2">
      <c r="A73" s="3" t="s">
        <v>91</v>
      </c>
      <c r="B73" s="4" t="s">
        <v>92</v>
      </c>
      <c r="C73" s="5" t="s">
        <v>54</v>
      </c>
      <c r="D73" s="6" t="s">
        <v>55</v>
      </c>
      <c r="E73" s="7" t="s">
        <v>56</v>
      </c>
      <c r="F73" s="8" t="s">
        <v>57</v>
      </c>
      <c r="G73" s="9">
        <v>0</v>
      </c>
    </row>
    <row r="74" spans="1:7" x14ac:dyDescent="0.2">
      <c r="A74" s="3" t="s">
        <v>91</v>
      </c>
      <c r="B74" s="4" t="s">
        <v>92</v>
      </c>
      <c r="C74" s="5" t="s">
        <v>177</v>
      </c>
      <c r="D74" s="6" t="s">
        <v>178</v>
      </c>
      <c r="E74" s="7" t="s">
        <v>56</v>
      </c>
      <c r="F74" s="8" t="s">
        <v>57</v>
      </c>
      <c r="G74" s="9">
        <v>0</v>
      </c>
    </row>
    <row r="75" spans="1:7" x14ac:dyDescent="0.2">
      <c r="A75" s="3" t="s">
        <v>91</v>
      </c>
      <c r="B75" s="4" t="s">
        <v>92</v>
      </c>
      <c r="C75" s="5" t="s">
        <v>179</v>
      </c>
      <c r="D75" s="6" t="s">
        <v>180</v>
      </c>
      <c r="E75" s="7" t="s">
        <v>150</v>
      </c>
      <c r="F75" s="8" t="s">
        <v>151</v>
      </c>
      <c r="G75" s="9">
        <v>24492.06</v>
      </c>
    </row>
    <row r="76" spans="1:7" x14ac:dyDescent="0.2">
      <c r="A76" s="3" t="s">
        <v>91</v>
      </c>
      <c r="B76" s="4" t="s">
        <v>92</v>
      </c>
      <c r="C76" s="5" t="s">
        <v>179</v>
      </c>
      <c r="D76" s="6" t="s">
        <v>181</v>
      </c>
      <c r="E76" s="7" t="s">
        <v>99</v>
      </c>
      <c r="F76" s="8" t="s">
        <v>20</v>
      </c>
      <c r="G76" s="9">
        <v>2518.36</v>
      </c>
    </row>
    <row r="77" spans="1:7" x14ac:dyDescent="0.2">
      <c r="A77" s="3" t="s">
        <v>91</v>
      </c>
      <c r="B77" s="4" t="s">
        <v>92</v>
      </c>
      <c r="C77" s="5" t="s">
        <v>179</v>
      </c>
      <c r="D77" s="6" t="s">
        <v>182</v>
      </c>
      <c r="E77" s="7" t="s">
        <v>161</v>
      </c>
      <c r="F77" s="8" t="s">
        <v>161</v>
      </c>
      <c r="G77" s="9">
        <v>0</v>
      </c>
    </row>
    <row r="78" spans="1:7" x14ac:dyDescent="0.2">
      <c r="A78" s="3" t="s">
        <v>91</v>
      </c>
      <c r="B78" s="4" t="s">
        <v>92</v>
      </c>
      <c r="C78" s="5" t="s">
        <v>183</v>
      </c>
      <c r="D78" s="6" t="s">
        <v>156</v>
      </c>
      <c r="E78" s="7" t="s">
        <v>19</v>
      </c>
      <c r="F78" s="8" t="s">
        <v>20</v>
      </c>
      <c r="G78" s="9">
        <v>31212.86</v>
      </c>
    </row>
    <row r="79" spans="1:7" x14ac:dyDescent="0.2">
      <c r="A79" s="3" t="s">
        <v>91</v>
      </c>
      <c r="B79" s="4" t="s">
        <v>92</v>
      </c>
      <c r="C79" s="5" t="s">
        <v>184</v>
      </c>
      <c r="D79" s="6" t="s">
        <v>185</v>
      </c>
      <c r="E79" s="7" t="s">
        <v>99</v>
      </c>
      <c r="F79" s="8" t="s">
        <v>20</v>
      </c>
      <c r="G79" s="9">
        <v>4868.78</v>
      </c>
    </row>
    <row r="80" spans="1:7" x14ac:dyDescent="0.2">
      <c r="A80" s="3" t="s">
        <v>91</v>
      </c>
      <c r="B80" s="4" t="s">
        <v>92</v>
      </c>
      <c r="C80" s="5" t="s">
        <v>186</v>
      </c>
      <c r="D80" s="6" t="s">
        <v>187</v>
      </c>
      <c r="E80" s="7" t="s">
        <v>33</v>
      </c>
      <c r="F80" s="8" t="s">
        <v>20</v>
      </c>
      <c r="G80" s="9">
        <v>7157.14</v>
      </c>
    </row>
    <row r="81" spans="1:7" x14ac:dyDescent="0.2">
      <c r="A81" s="3" t="s">
        <v>91</v>
      </c>
      <c r="B81" s="4" t="s">
        <v>92</v>
      </c>
      <c r="C81" s="5" t="s">
        <v>188</v>
      </c>
      <c r="D81" s="6" t="s">
        <v>189</v>
      </c>
      <c r="E81" s="7" t="s">
        <v>143</v>
      </c>
      <c r="F81" s="8" t="s">
        <v>20</v>
      </c>
      <c r="G81" s="9">
        <v>17205.259999999998</v>
      </c>
    </row>
    <row r="82" spans="1:7" x14ac:dyDescent="0.2">
      <c r="A82" s="3" t="s">
        <v>91</v>
      </c>
      <c r="B82" s="4" t="s">
        <v>92</v>
      </c>
      <c r="C82" s="5" t="s">
        <v>190</v>
      </c>
      <c r="D82" s="6" t="s">
        <v>191</v>
      </c>
      <c r="E82" s="7" t="s">
        <v>143</v>
      </c>
      <c r="F82" s="8" t="s">
        <v>20</v>
      </c>
      <c r="G82" s="9">
        <v>11644.64</v>
      </c>
    </row>
    <row r="83" spans="1:7" x14ac:dyDescent="0.2">
      <c r="A83" s="3" t="s">
        <v>91</v>
      </c>
      <c r="B83" s="4" t="s">
        <v>92</v>
      </c>
      <c r="C83" s="5" t="s">
        <v>192</v>
      </c>
      <c r="D83" s="6" t="s">
        <v>193</v>
      </c>
      <c r="E83" s="7" t="s">
        <v>33</v>
      </c>
      <c r="F83" s="8" t="s">
        <v>20</v>
      </c>
      <c r="G83" s="9">
        <v>10231.76</v>
      </c>
    </row>
    <row r="84" spans="1:7" x14ac:dyDescent="0.2">
      <c r="A84" s="3" t="s">
        <v>91</v>
      </c>
      <c r="B84" s="4" t="s">
        <v>92</v>
      </c>
      <c r="C84" s="5" t="s">
        <v>194</v>
      </c>
      <c r="D84" s="6" t="s">
        <v>195</v>
      </c>
      <c r="E84" s="7" t="s">
        <v>104</v>
      </c>
      <c r="F84" s="8" t="s">
        <v>20</v>
      </c>
      <c r="G84" s="9">
        <v>14732.11</v>
      </c>
    </row>
    <row r="85" spans="1:7" x14ac:dyDescent="0.2">
      <c r="A85" s="3" t="s">
        <v>91</v>
      </c>
      <c r="B85" s="4" t="s">
        <v>92</v>
      </c>
      <c r="C85" s="5" t="s">
        <v>196</v>
      </c>
      <c r="D85" s="6" t="s">
        <v>197</v>
      </c>
      <c r="E85" s="7" t="s">
        <v>19</v>
      </c>
      <c r="F85" s="8" t="s">
        <v>20</v>
      </c>
      <c r="G85" s="9">
        <v>18016.91</v>
      </c>
    </row>
    <row r="86" spans="1:7" x14ac:dyDescent="0.2">
      <c r="A86" s="3" t="s">
        <v>91</v>
      </c>
      <c r="B86" s="4" t="s">
        <v>92</v>
      </c>
      <c r="C86" s="5" t="s">
        <v>198</v>
      </c>
      <c r="D86" s="6" t="s">
        <v>199</v>
      </c>
      <c r="E86" s="7" t="s">
        <v>133</v>
      </c>
      <c r="F86" s="8" t="s">
        <v>134</v>
      </c>
      <c r="G86" s="9">
        <v>9097.43</v>
      </c>
    </row>
    <row r="87" spans="1:7" x14ac:dyDescent="0.2">
      <c r="A87" s="3" t="s">
        <v>91</v>
      </c>
      <c r="B87" s="4" t="s">
        <v>92</v>
      </c>
      <c r="C87" s="5" t="s">
        <v>200</v>
      </c>
      <c r="D87" s="6" t="s">
        <v>79</v>
      </c>
      <c r="E87" s="7" t="s">
        <v>172</v>
      </c>
      <c r="F87" s="8" t="s">
        <v>20</v>
      </c>
      <c r="G87" s="9">
        <v>25277.84</v>
      </c>
    </row>
    <row r="88" spans="1:7" x14ac:dyDescent="0.2">
      <c r="A88" s="3" t="s">
        <v>91</v>
      </c>
      <c r="B88" s="4" t="s">
        <v>92</v>
      </c>
      <c r="C88" s="5" t="s">
        <v>201</v>
      </c>
      <c r="D88" s="6" t="s">
        <v>202</v>
      </c>
      <c r="E88" s="7" t="s">
        <v>143</v>
      </c>
      <c r="F88" s="8" t="s">
        <v>20</v>
      </c>
      <c r="G88" s="9">
        <v>1477.45</v>
      </c>
    </row>
    <row r="89" spans="1:7" x14ac:dyDescent="0.2">
      <c r="A89" s="3" t="s">
        <v>91</v>
      </c>
      <c r="B89" s="4" t="s">
        <v>92</v>
      </c>
      <c r="C89" s="5" t="s">
        <v>203</v>
      </c>
      <c r="D89" s="6" t="s">
        <v>156</v>
      </c>
      <c r="E89" s="7" t="s">
        <v>99</v>
      </c>
      <c r="F89" s="8" t="s">
        <v>20</v>
      </c>
      <c r="G89" s="9">
        <v>13959.12</v>
      </c>
    </row>
    <row r="90" spans="1:7" x14ac:dyDescent="0.2">
      <c r="A90" s="3" t="s">
        <v>91</v>
      </c>
      <c r="B90" s="4" t="s">
        <v>92</v>
      </c>
      <c r="C90" s="5" t="s">
        <v>204</v>
      </c>
      <c r="D90" s="6" t="s">
        <v>205</v>
      </c>
      <c r="E90" s="7" t="s">
        <v>33</v>
      </c>
      <c r="F90" s="8" t="s">
        <v>20</v>
      </c>
      <c r="G90" s="9">
        <v>7049.97</v>
      </c>
    </row>
    <row r="91" spans="1:7" x14ac:dyDescent="0.2">
      <c r="A91" s="3" t="s">
        <v>91</v>
      </c>
      <c r="B91" s="4" t="s">
        <v>92</v>
      </c>
      <c r="C91" s="5" t="s">
        <v>206</v>
      </c>
      <c r="D91" s="6" t="s">
        <v>207</v>
      </c>
      <c r="E91" s="7" t="s">
        <v>56</v>
      </c>
      <c r="F91" s="8" t="s">
        <v>57</v>
      </c>
      <c r="G91" s="9">
        <v>0</v>
      </c>
    </row>
    <row r="92" spans="1:7" x14ac:dyDescent="0.2">
      <c r="A92" s="3" t="s">
        <v>91</v>
      </c>
      <c r="B92" s="4" t="s">
        <v>92</v>
      </c>
      <c r="C92" s="5" t="s">
        <v>206</v>
      </c>
      <c r="D92" s="6" t="s">
        <v>208</v>
      </c>
      <c r="E92" s="7" t="s">
        <v>56</v>
      </c>
      <c r="F92" s="8" t="s">
        <v>57</v>
      </c>
      <c r="G92" s="9">
        <v>0</v>
      </c>
    </row>
    <row r="93" spans="1:7" x14ac:dyDescent="0.2">
      <c r="A93" s="3" t="s">
        <v>91</v>
      </c>
      <c r="B93" s="4" t="s">
        <v>92</v>
      </c>
      <c r="C93" s="5" t="s">
        <v>209</v>
      </c>
      <c r="D93" s="6" t="s">
        <v>210</v>
      </c>
      <c r="E93" s="7" t="s">
        <v>104</v>
      </c>
      <c r="F93" s="8" t="s">
        <v>20</v>
      </c>
      <c r="G93" s="9">
        <v>5913.27</v>
      </c>
    </row>
    <row r="94" spans="1:7" x14ac:dyDescent="0.2">
      <c r="A94" s="3" t="s">
        <v>91</v>
      </c>
      <c r="B94" s="4" t="s">
        <v>92</v>
      </c>
      <c r="C94" s="5" t="s">
        <v>211</v>
      </c>
      <c r="D94" s="6" t="s">
        <v>212</v>
      </c>
      <c r="E94" s="7" t="s">
        <v>99</v>
      </c>
      <c r="F94" s="8" t="s">
        <v>20</v>
      </c>
      <c r="G94" s="9">
        <v>12738.45</v>
      </c>
    </row>
    <row r="95" spans="1:7" x14ac:dyDescent="0.2">
      <c r="A95" s="3" t="s">
        <v>91</v>
      </c>
      <c r="B95" s="4" t="s">
        <v>92</v>
      </c>
      <c r="C95" s="5" t="s">
        <v>213</v>
      </c>
      <c r="D95" s="6" t="s">
        <v>214</v>
      </c>
      <c r="E95" s="7" t="s">
        <v>30</v>
      </c>
      <c r="F95" s="8" t="s">
        <v>20</v>
      </c>
      <c r="G95" s="9">
        <v>11634.91</v>
      </c>
    </row>
    <row r="96" spans="1:7" x14ac:dyDescent="0.2">
      <c r="A96" s="3" t="s">
        <v>91</v>
      </c>
      <c r="B96" s="4" t="s">
        <v>92</v>
      </c>
      <c r="C96" s="5" t="s">
        <v>215</v>
      </c>
      <c r="D96" s="6" t="s">
        <v>216</v>
      </c>
      <c r="E96" s="7" t="s">
        <v>19</v>
      </c>
      <c r="F96" s="8" t="s">
        <v>20</v>
      </c>
      <c r="G96" s="9">
        <v>294.64999999999998</v>
      </c>
    </row>
    <row r="97" spans="1:7" x14ac:dyDescent="0.2">
      <c r="A97" s="3" t="s">
        <v>91</v>
      </c>
      <c r="B97" s="4" t="s">
        <v>92</v>
      </c>
      <c r="C97" s="5" t="s">
        <v>217</v>
      </c>
      <c r="D97" s="6" t="s">
        <v>218</v>
      </c>
      <c r="E97" s="7" t="s">
        <v>143</v>
      </c>
      <c r="F97" s="8" t="s">
        <v>20</v>
      </c>
      <c r="G97" s="9">
        <v>5816.9</v>
      </c>
    </row>
    <row r="98" spans="1:7" x14ac:dyDescent="0.2">
      <c r="A98" s="3" t="s">
        <v>91</v>
      </c>
      <c r="B98" s="4" t="s">
        <v>92</v>
      </c>
      <c r="C98" s="5" t="s">
        <v>219</v>
      </c>
      <c r="D98" s="6" t="s">
        <v>220</v>
      </c>
      <c r="E98" s="7" t="s">
        <v>19</v>
      </c>
      <c r="F98" s="8" t="s">
        <v>20</v>
      </c>
      <c r="G98" s="9">
        <v>18444.78</v>
      </c>
    </row>
    <row r="99" spans="1:7" x14ac:dyDescent="0.2">
      <c r="A99" s="3" t="s">
        <v>91</v>
      </c>
      <c r="B99" s="4" t="s">
        <v>92</v>
      </c>
      <c r="C99" s="5" t="s">
        <v>221</v>
      </c>
      <c r="D99" s="6" t="s">
        <v>222</v>
      </c>
      <c r="E99" s="7" t="s">
        <v>133</v>
      </c>
      <c r="F99" s="8" t="s">
        <v>134</v>
      </c>
      <c r="G99" s="9">
        <v>9090.2199999999993</v>
      </c>
    </row>
    <row r="100" spans="1:7" x14ac:dyDescent="0.2">
      <c r="A100" s="3" t="s">
        <v>91</v>
      </c>
      <c r="B100" s="4" t="s">
        <v>92</v>
      </c>
      <c r="C100" s="5" t="s">
        <v>223</v>
      </c>
      <c r="D100" s="6" t="s">
        <v>224</v>
      </c>
      <c r="E100" s="7" t="s">
        <v>19</v>
      </c>
      <c r="F100" s="8" t="s">
        <v>20</v>
      </c>
      <c r="G100" s="9">
        <v>20525.68</v>
      </c>
    </row>
    <row r="101" spans="1:7" x14ac:dyDescent="0.2">
      <c r="A101" s="3" t="s">
        <v>91</v>
      </c>
      <c r="B101" s="4" t="s">
        <v>92</v>
      </c>
      <c r="C101" s="5" t="s">
        <v>225</v>
      </c>
      <c r="D101" s="6" t="s">
        <v>45</v>
      </c>
      <c r="E101" s="7" t="s">
        <v>226</v>
      </c>
      <c r="F101" s="8" t="s">
        <v>20</v>
      </c>
      <c r="G101" s="9">
        <v>5788.68</v>
      </c>
    </row>
    <row r="102" spans="1:7" x14ac:dyDescent="0.2">
      <c r="A102" s="3" t="s">
        <v>91</v>
      </c>
      <c r="B102" s="4" t="s">
        <v>92</v>
      </c>
      <c r="C102" s="5" t="s">
        <v>227</v>
      </c>
      <c r="D102" s="6" t="s">
        <v>228</v>
      </c>
      <c r="E102" s="7" t="s">
        <v>172</v>
      </c>
      <c r="F102" s="8" t="s">
        <v>20</v>
      </c>
      <c r="G102" s="9">
        <v>8639.19</v>
      </c>
    </row>
    <row r="103" spans="1:7" x14ac:dyDescent="0.2">
      <c r="A103" s="3" t="s">
        <v>91</v>
      </c>
      <c r="B103" s="4" t="s">
        <v>92</v>
      </c>
      <c r="C103" s="5" t="s">
        <v>227</v>
      </c>
      <c r="D103" s="6" t="s">
        <v>229</v>
      </c>
      <c r="E103" s="7" t="s">
        <v>172</v>
      </c>
      <c r="F103" s="8" t="s">
        <v>20</v>
      </c>
      <c r="G103" s="9">
        <v>7138.29</v>
      </c>
    </row>
    <row r="104" spans="1:7" x14ac:dyDescent="0.2">
      <c r="A104" s="3" t="s">
        <v>91</v>
      </c>
      <c r="B104" s="4" t="s">
        <v>92</v>
      </c>
      <c r="C104" s="5" t="s">
        <v>227</v>
      </c>
      <c r="D104" s="6" t="s">
        <v>230</v>
      </c>
      <c r="E104" s="7" t="s">
        <v>104</v>
      </c>
      <c r="F104" s="8" t="s">
        <v>20</v>
      </c>
      <c r="G104" s="9">
        <v>5552.31</v>
      </c>
    </row>
    <row r="105" spans="1:7" x14ac:dyDescent="0.2">
      <c r="A105" s="3" t="s">
        <v>91</v>
      </c>
      <c r="B105" s="4" t="s">
        <v>92</v>
      </c>
      <c r="C105" s="5" t="s">
        <v>231</v>
      </c>
      <c r="D105" s="6" t="s">
        <v>232</v>
      </c>
      <c r="E105" s="7" t="s">
        <v>143</v>
      </c>
      <c r="F105" s="8" t="s">
        <v>20</v>
      </c>
      <c r="G105" s="9">
        <v>2670.56</v>
      </c>
    </row>
    <row r="106" spans="1:7" x14ac:dyDescent="0.2">
      <c r="A106" s="3" t="s">
        <v>91</v>
      </c>
      <c r="B106" s="4" t="s">
        <v>92</v>
      </c>
      <c r="C106" s="5" t="s">
        <v>233</v>
      </c>
      <c r="D106" s="6" t="s">
        <v>234</v>
      </c>
      <c r="E106" s="7" t="s">
        <v>120</v>
      </c>
      <c r="F106" s="8" t="s">
        <v>20</v>
      </c>
      <c r="G106" s="9">
        <v>1716.36</v>
      </c>
    </row>
    <row r="107" spans="1:7" x14ac:dyDescent="0.2">
      <c r="A107" s="3" t="s">
        <v>91</v>
      </c>
      <c r="B107" s="4" t="s">
        <v>92</v>
      </c>
      <c r="C107" s="5" t="s">
        <v>235</v>
      </c>
      <c r="D107" s="6" t="s">
        <v>236</v>
      </c>
      <c r="E107" s="7" t="s">
        <v>19</v>
      </c>
      <c r="F107" s="8" t="s">
        <v>20</v>
      </c>
      <c r="G107" s="9">
        <v>1230.6500000000001</v>
      </c>
    </row>
    <row r="108" spans="1:7" x14ac:dyDescent="0.2">
      <c r="A108" s="3" t="s">
        <v>91</v>
      </c>
      <c r="B108" s="4" t="s">
        <v>92</v>
      </c>
      <c r="C108" s="5" t="s">
        <v>237</v>
      </c>
      <c r="D108" s="6" t="s">
        <v>238</v>
      </c>
      <c r="E108" s="7" t="s">
        <v>99</v>
      </c>
      <c r="F108" s="8" t="s">
        <v>20</v>
      </c>
      <c r="G108" s="9">
        <v>8606.23</v>
      </c>
    </row>
    <row r="109" spans="1:7" x14ac:dyDescent="0.2">
      <c r="A109" s="3" t="s">
        <v>91</v>
      </c>
      <c r="B109" s="4" t="s">
        <v>92</v>
      </c>
      <c r="C109" s="5" t="s">
        <v>239</v>
      </c>
      <c r="D109" s="6" t="s">
        <v>240</v>
      </c>
      <c r="E109" s="7" t="s">
        <v>143</v>
      </c>
      <c r="F109" s="8" t="s">
        <v>20</v>
      </c>
      <c r="G109" s="9">
        <v>3349.05</v>
      </c>
    </row>
    <row r="110" spans="1:7" x14ac:dyDescent="0.2">
      <c r="A110" s="3" t="s">
        <v>91</v>
      </c>
      <c r="B110" s="4" t="s">
        <v>92</v>
      </c>
      <c r="C110" s="5" t="s">
        <v>241</v>
      </c>
      <c r="D110" s="6" t="s">
        <v>242</v>
      </c>
      <c r="E110" s="7" t="s">
        <v>126</v>
      </c>
      <c r="F110" s="8" t="s">
        <v>20</v>
      </c>
      <c r="G110" s="9">
        <v>6105.81</v>
      </c>
    </row>
    <row r="111" spans="1:7" x14ac:dyDescent="0.2">
      <c r="A111" s="3" t="s">
        <v>91</v>
      </c>
      <c r="B111" s="4" t="s">
        <v>92</v>
      </c>
      <c r="C111" s="5" t="s">
        <v>243</v>
      </c>
      <c r="D111" s="6" t="s">
        <v>244</v>
      </c>
      <c r="E111" s="7" t="s">
        <v>25</v>
      </c>
      <c r="F111" s="8" t="s">
        <v>20</v>
      </c>
      <c r="G111" s="9">
        <v>5695.27</v>
      </c>
    </row>
    <row r="112" spans="1:7" x14ac:dyDescent="0.2">
      <c r="A112" s="3" t="s">
        <v>91</v>
      </c>
      <c r="B112" s="4" t="s">
        <v>92</v>
      </c>
      <c r="C112" s="5" t="s">
        <v>245</v>
      </c>
      <c r="D112" s="6" t="s">
        <v>156</v>
      </c>
      <c r="E112" s="7" t="s">
        <v>19</v>
      </c>
      <c r="F112" s="8" t="s">
        <v>20</v>
      </c>
      <c r="G112" s="9">
        <v>7641.99</v>
      </c>
    </row>
    <row r="113" spans="1:7" x14ac:dyDescent="0.2">
      <c r="A113" s="3" t="s">
        <v>91</v>
      </c>
      <c r="B113" s="4" t="s">
        <v>92</v>
      </c>
      <c r="C113" s="5" t="s">
        <v>246</v>
      </c>
      <c r="D113" s="6" t="s">
        <v>247</v>
      </c>
      <c r="E113" s="7" t="s">
        <v>19</v>
      </c>
      <c r="F113" s="8" t="s">
        <v>20</v>
      </c>
      <c r="G113" s="9">
        <v>11324.6</v>
      </c>
    </row>
    <row r="114" spans="1:7" x14ac:dyDescent="0.2">
      <c r="A114" s="3" t="s">
        <v>91</v>
      </c>
      <c r="B114" s="4" t="s">
        <v>92</v>
      </c>
      <c r="C114" s="5" t="s">
        <v>248</v>
      </c>
      <c r="D114" s="6" t="s">
        <v>249</v>
      </c>
      <c r="E114" s="7" t="s">
        <v>33</v>
      </c>
      <c r="F114" s="8" t="s">
        <v>20</v>
      </c>
      <c r="G114" s="9">
        <v>5588.19</v>
      </c>
    </row>
    <row r="115" spans="1:7" x14ac:dyDescent="0.2">
      <c r="A115" s="3" t="s">
        <v>91</v>
      </c>
      <c r="B115" s="4" t="s">
        <v>92</v>
      </c>
      <c r="C115" s="5" t="s">
        <v>250</v>
      </c>
      <c r="D115" s="6" t="s">
        <v>251</v>
      </c>
      <c r="E115" s="7" t="s">
        <v>33</v>
      </c>
      <c r="F115" s="8" t="s">
        <v>20</v>
      </c>
      <c r="G115" s="9">
        <v>16502.45</v>
      </c>
    </row>
    <row r="116" spans="1:7" x14ac:dyDescent="0.2">
      <c r="A116" s="3" t="s">
        <v>91</v>
      </c>
      <c r="B116" s="4" t="s">
        <v>92</v>
      </c>
      <c r="C116" s="5" t="s">
        <v>252</v>
      </c>
      <c r="D116" s="6" t="s">
        <v>253</v>
      </c>
      <c r="E116" s="7" t="s">
        <v>25</v>
      </c>
      <c r="F116" s="8" t="s">
        <v>20</v>
      </c>
      <c r="G116" s="9">
        <v>2899.61</v>
      </c>
    </row>
    <row r="117" spans="1:7" x14ac:dyDescent="0.2">
      <c r="A117" s="3" t="s">
        <v>91</v>
      </c>
      <c r="B117" s="4" t="s">
        <v>92</v>
      </c>
      <c r="C117" s="5" t="s">
        <v>254</v>
      </c>
      <c r="D117" s="6" t="s">
        <v>156</v>
      </c>
      <c r="E117" s="7" t="s">
        <v>33</v>
      </c>
      <c r="F117" s="8" t="s">
        <v>20</v>
      </c>
      <c r="G117" s="9">
        <v>241.68</v>
      </c>
    </row>
    <row r="118" spans="1:7" x14ac:dyDescent="0.2">
      <c r="A118" s="3" t="s">
        <v>255</v>
      </c>
    </row>
    <row r="119" spans="1:7" x14ac:dyDescent="0.2">
      <c r="A119" s="3" t="s">
        <v>38</v>
      </c>
      <c r="G119" s="9">
        <v>859157.36</v>
      </c>
    </row>
    <row r="121" spans="1:7" x14ac:dyDescent="0.2">
      <c r="A121" s="3" t="s">
        <v>256</v>
      </c>
      <c r="B121" s="4" t="s">
        <v>257</v>
      </c>
      <c r="C121" s="5" t="s">
        <v>93</v>
      </c>
      <c r="D121" s="6" t="s">
        <v>258</v>
      </c>
      <c r="E121" s="7" t="s">
        <v>56</v>
      </c>
      <c r="F121" s="8" t="s">
        <v>57</v>
      </c>
      <c r="G121" s="9">
        <v>0</v>
      </c>
    </row>
    <row r="122" spans="1:7" x14ac:dyDescent="0.2">
      <c r="A122" s="3" t="s">
        <v>256</v>
      </c>
      <c r="B122" s="4" t="s">
        <v>257</v>
      </c>
      <c r="C122" s="5" t="s">
        <v>93</v>
      </c>
      <c r="D122" s="6" t="s">
        <v>259</v>
      </c>
      <c r="E122" s="7" t="s">
        <v>56</v>
      </c>
      <c r="F122" s="8" t="s">
        <v>57</v>
      </c>
      <c r="G122" s="9">
        <v>0</v>
      </c>
    </row>
    <row r="123" spans="1:7" x14ac:dyDescent="0.2">
      <c r="A123" s="3" t="s">
        <v>256</v>
      </c>
      <c r="B123" s="4" t="s">
        <v>257</v>
      </c>
      <c r="C123" s="5" t="s">
        <v>260</v>
      </c>
      <c r="D123" s="6" t="s">
        <v>261</v>
      </c>
      <c r="E123" s="7" t="s">
        <v>33</v>
      </c>
      <c r="F123" s="8" t="s">
        <v>20</v>
      </c>
      <c r="G123" s="9">
        <v>3472.45</v>
      </c>
    </row>
    <row r="124" spans="1:7" x14ac:dyDescent="0.2">
      <c r="A124" s="3" t="s">
        <v>256</v>
      </c>
      <c r="B124" s="4" t="s">
        <v>257</v>
      </c>
      <c r="C124" s="5" t="s">
        <v>262</v>
      </c>
      <c r="D124" s="6" t="s">
        <v>263</v>
      </c>
      <c r="E124" s="7" t="s">
        <v>143</v>
      </c>
      <c r="F124" s="8" t="s">
        <v>20</v>
      </c>
      <c r="G124" s="9">
        <v>13814.59</v>
      </c>
    </row>
    <row r="125" spans="1:7" x14ac:dyDescent="0.2">
      <c r="A125" s="3" t="s">
        <v>256</v>
      </c>
      <c r="B125" s="4" t="s">
        <v>257</v>
      </c>
      <c r="C125" s="5" t="s">
        <v>264</v>
      </c>
      <c r="D125" s="6" t="s">
        <v>265</v>
      </c>
      <c r="E125" s="7" t="s">
        <v>19</v>
      </c>
      <c r="F125" s="8" t="s">
        <v>20</v>
      </c>
      <c r="G125" s="9">
        <v>7562.52</v>
      </c>
    </row>
    <row r="126" spans="1:7" x14ac:dyDescent="0.2">
      <c r="A126" s="3" t="s">
        <v>256</v>
      </c>
      <c r="B126" s="4" t="s">
        <v>257</v>
      </c>
      <c r="C126" s="5" t="s">
        <v>266</v>
      </c>
      <c r="D126" s="6" t="s">
        <v>267</v>
      </c>
      <c r="E126" s="7" t="s">
        <v>143</v>
      </c>
      <c r="F126" s="8" t="s">
        <v>20</v>
      </c>
      <c r="G126" s="9">
        <v>11801.89</v>
      </c>
    </row>
    <row r="127" spans="1:7" x14ac:dyDescent="0.2">
      <c r="A127" s="3" t="s">
        <v>256</v>
      </c>
      <c r="B127" s="4" t="s">
        <v>257</v>
      </c>
      <c r="C127" s="5" t="s">
        <v>268</v>
      </c>
      <c r="D127" s="6" t="s">
        <v>269</v>
      </c>
      <c r="E127" s="7" t="s">
        <v>99</v>
      </c>
      <c r="F127" s="8" t="s">
        <v>20</v>
      </c>
      <c r="G127" s="9">
        <v>302.10000000000002</v>
      </c>
    </row>
    <row r="128" spans="1:7" x14ac:dyDescent="0.2">
      <c r="A128" s="3" t="s">
        <v>256</v>
      </c>
      <c r="B128" s="4" t="s">
        <v>257</v>
      </c>
      <c r="C128" s="5" t="s">
        <v>270</v>
      </c>
      <c r="D128" s="6" t="s">
        <v>271</v>
      </c>
      <c r="E128" s="7" t="s">
        <v>19</v>
      </c>
      <c r="F128" s="8" t="s">
        <v>20</v>
      </c>
      <c r="G128" s="9">
        <v>3674.48</v>
      </c>
    </row>
    <row r="129" spans="1:7" x14ac:dyDescent="0.2">
      <c r="A129" s="3" t="s">
        <v>256</v>
      </c>
      <c r="B129" s="4" t="s">
        <v>257</v>
      </c>
      <c r="C129" s="5" t="s">
        <v>272</v>
      </c>
      <c r="D129" s="6" t="s">
        <v>273</v>
      </c>
      <c r="E129" s="7" t="s">
        <v>19</v>
      </c>
      <c r="F129" s="8" t="s">
        <v>20</v>
      </c>
      <c r="G129" s="9">
        <v>18130.79</v>
      </c>
    </row>
    <row r="130" spans="1:7" x14ac:dyDescent="0.2">
      <c r="A130" s="3" t="s">
        <v>256</v>
      </c>
      <c r="B130" s="4" t="s">
        <v>257</v>
      </c>
      <c r="C130" s="5" t="s">
        <v>274</v>
      </c>
      <c r="D130" s="6" t="s">
        <v>275</v>
      </c>
      <c r="E130" s="7" t="s">
        <v>19</v>
      </c>
      <c r="F130" s="8" t="s">
        <v>20</v>
      </c>
      <c r="G130" s="9">
        <v>9095.6200000000008</v>
      </c>
    </row>
    <row r="131" spans="1:7" x14ac:dyDescent="0.2">
      <c r="A131" s="3" t="s">
        <v>256</v>
      </c>
      <c r="B131" s="4" t="s">
        <v>257</v>
      </c>
      <c r="C131" s="5" t="s">
        <v>276</v>
      </c>
      <c r="D131" s="6" t="s">
        <v>277</v>
      </c>
      <c r="E131" s="7" t="s">
        <v>99</v>
      </c>
      <c r="F131" s="8" t="s">
        <v>20</v>
      </c>
      <c r="G131" s="9">
        <v>13162.94</v>
      </c>
    </row>
    <row r="132" spans="1:7" x14ac:dyDescent="0.2">
      <c r="A132" s="3" t="s">
        <v>256</v>
      </c>
      <c r="B132" s="4" t="s">
        <v>257</v>
      </c>
      <c r="C132" s="5" t="s">
        <v>278</v>
      </c>
      <c r="D132" s="6" t="s">
        <v>279</v>
      </c>
      <c r="E132" s="7" t="s">
        <v>99</v>
      </c>
      <c r="F132" s="8" t="s">
        <v>20</v>
      </c>
      <c r="G132" s="9">
        <v>9738.0400000000009</v>
      </c>
    </row>
    <row r="133" spans="1:7" x14ac:dyDescent="0.2">
      <c r="A133" s="3" t="s">
        <v>256</v>
      </c>
      <c r="B133" s="4" t="s">
        <v>257</v>
      </c>
      <c r="C133" s="5" t="s">
        <v>280</v>
      </c>
      <c r="D133" s="6" t="s">
        <v>232</v>
      </c>
      <c r="E133" s="7" t="s">
        <v>143</v>
      </c>
      <c r="F133" s="8" t="s">
        <v>20</v>
      </c>
      <c r="G133" s="9">
        <v>13920.67</v>
      </c>
    </row>
    <row r="134" spans="1:7" x14ac:dyDescent="0.2">
      <c r="A134" s="3" t="s">
        <v>256</v>
      </c>
      <c r="B134" s="4" t="s">
        <v>257</v>
      </c>
      <c r="C134" s="5" t="s">
        <v>281</v>
      </c>
      <c r="D134" s="6" t="s">
        <v>138</v>
      </c>
      <c r="E134" s="7" t="s">
        <v>143</v>
      </c>
      <c r="F134" s="8" t="s">
        <v>20</v>
      </c>
      <c r="G134" s="9">
        <v>12505.92</v>
      </c>
    </row>
    <row r="135" spans="1:7" x14ac:dyDescent="0.2">
      <c r="A135" s="3" t="s">
        <v>256</v>
      </c>
      <c r="B135" s="4" t="s">
        <v>257</v>
      </c>
      <c r="C135" s="5" t="s">
        <v>282</v>
      </c>
      <c r="D135" s="6" t="s">
        <v>283</v>
      </c>
      <c r="E135" s="7" t="s">
        <v>99</v>
      </c>
      <c r="F135" s="8" t="s">
        <v>20</v>
      </c>
      <c r="G135" s="9">
        <v>25.89</v>
      </c>
    </row>
    <row r="136" spans="1:7" x14ac:dyDescent="0.2">
      <c r="A136" s="3" t="s">
        <v>256</v>
      </c>
      <c r="B136" s="4" t="s">
        <v>257</v>
      </c>
      <c r="C136" s="5" t="s">
        <v>284</v>
      </c>
      <c r="D136" s="6" t="s">
        <v>156</v>
      </c>
      <c r="E136" s="7" t="s">
        <v>19</v>
      </c>
      <c r="F136" s="8" t="s">
        <v>20</v>
      </c>
      <c r="G136" s="9">
        <v>11701.91</v>
      </c>
    </row>
    <row r="137" spans="1:7" x14ac:dyDescent="0.2">
      <c r="A137" s="3" t="s">
        <v>256</v>
      </c>
      <c r="B137" s="4" t="s">
        <v>257</v>
      </c>
      <c r="C137" s="5" t="s">
        <v>285</v>
      </c>
      <c r="D137" s="6" t="s">
        <v>286</v>
      </c>
      <c r="E137" s="7" t="s">
        <v>133</v>
      </c>
      <c r="F137" s="8" t="s">
        <v>134</v>
      </c>
      <c r="G137" s="9">
        <v>1519.13</v>
      </c>
    </row>
    <row r="138" spans="1:7" x14ac:dyDescent="0.2">
      <c r="A138" s="3" t="s">
        <v>256</v>
      </c>
      <c r="B138" s="4" t="s">
        <v>257</v>
      </c>
      <c r="C138" s="5" t="s">
        <v>287</v>
      </c>
      <c r="D138" s="6" t="s">
        <v>288</v>
      </c>
      <c r="E138" s="7" t="s">
        <v>154</v>
      </c>
      <c r="F138" s="8" t="s">
        <v>20</v>
      </c>
      <c r="G138" s="9">
        <v>16248.93</v>
      </c>
    </row>
    <row r="139" spans="1:7" x14ac:dyDescent="0.2">
      <c r="A139" s="3" t="s">
        <v>256</v>
      </c>
      <c r="B139" s="4" t="s">
        <v>257</v>
      </c>
      <c r="C139" s="5" t="s">
        <v>289</v>
      </c>
      <c r="D139" s="6" t="s">
        <v>290</v>
      </c>
      <c r="E139" s="7" t="s">
        <v>291</v>
      </c>
      <c r="F139" s="8" t="s">
        <v>292</v>
      </c>
      <c r="G139" s="9">
        <v>13687.32</v>
      </c>
    </row>
    <row r="140" spans="1:7" x14ac:dyDescent="0.2">
      <c r="A140" s="3" t="s">
        <v>256</v>
      </c>
      <c r="B140" s="4" t="s">
        <v>257</v>
      </c>
      <c r="C140" s="5" t="s">
        <v>293</v>
      </c>
      <c r="D140" s="6" t="s">
        <v>294</v>
      </c>
      <c r="E140" s="7" t="s">
        <v>19</v>
      </c>
      <c r="F140" s="8" t="s">
        <v>20</v>
      </c>
      <c r="G140" s="9">
        <v>8579.82</v>
      </c>
    </row>
    <row r="141" spans="1:7" x14ac:dyDescent="0.2">
      <c r="A141" s="3" t="s">
        <v>256</v>
      </c>
      <c r="B141" s="4" t="s">
        <v>257</v>
      </c>
      <c r="C141" s="5" t="s">
        <v>295</v>
      </c>
      <c r="D141" s="6" t="s">
        <v>296</v>
      </c>
      <c r="E141" s="7" t="s">
        <v>143</v>
      </c>
      <c r="F141" s="8" t="s">
        <v>20</v>
      </c>
      <c r="G141" s="9">
        <v>906.3</v>
      </c>
    </row>
    <row r="142" spans="1:7" x14ac:dyDescent="0.2">
      <c r="A142" s="3" t="s">
        <v>256</v>
      </c>
      <c r="B142" s="4" t="s">
        <v>257</v>
      </c>
      <c r="C142" s="5" t="s">
        <v>297</v>
      </c>
      <c r="D142" s="6" t="s">
        <v>298</v>
      </c>
      <c r="E142" s="7" t="s">
        <v>99</v>
      </c>
      <c r="F142" s="8" t="s">
        <v>20</v>
      </c>
      <c r="G142" s="9">
        <v>13110.35</v>
      </c>
    </row>
    <row r="143" spans="1:7" x14ac:dyDescent="0.2">
      <c r="A143" s="3" t="s">
        <v>256</v>
      </c>
      <c r="B143" s="4" t="s">
        <v>257</v>
      </c>
      <c r="C143" s="5" t="s">
        <v>299</v>
      </c>
      <c r="D143" s="6" t="s">
        <v>300</v>
      </c>
      <c r="E143" s="7" t="s">
        <v>143</v>
      </c>
      <c r="F143" s="8" t="s">
        <v>20</v>
      </c>
      <c r="G143" s="9">
        <v>575.05999999999995</v>
      </c>
    </row>
    <row r="144" spans="1:7" x14ac:dyDescent="0.2">
      <c r="A144" s="3" t="s">
        <v>256</v>
      </c>
      <c r="B144" s="4" t="s">
        <v>257</v>
      </c>
      <c r="C144" s="5" t="s">
        <v>301</v>
      </c>
      <c r="D144" s="6" t="s">
        <v>220</v>
      </c>
      <c r="E144" s="7" t="s">
        <v>33</v>
      </c>
      <c r="F144" s="8" t="s">
        <v>20</v>
      </c>
      <c r="G144" s="9">
        <v>4299.6400000000003</v>
      </c>
    </row>
    <row r="145" spans="1:7" x14ac:dyDescent="0.2">
      <c r="A145" s="3" t="s">
        <v>256</v>
      </c>
      <c r="B145" s="4" t="s">
        <v>257</v>
      </c>
      <c r="C145" s="5" t="s">
        <v>302</v>
      </c>
      <c r="D145" s="6" t="s">
        <v>303</v>
      </c>
      <c r="E145" s="7" t="s">
        <v>19</v>
      </c>
      <c r="F145" s="8" t="s">
        <v>20</v>
      </c>
      <c r="G145" s="9">
        <v>12297.07</v>
      </c>
    </row>
    <row r="146" spans="1:7" x14ac:dyDescent="0.2">
      <c r="A146" s="3" t="s">
        <v>256</v>
      </c>
      <c r="B146" s="4" t="s">
        <v>257</v>
      </c>
      <c r="C146" s="5" t="s">
        <v>304</v>
      </c>
      <c r="D146" s="6" t="s">
        <v>156</v>
      </c>
      <c r="E146" s="7" t="s">
        <v>33</v>
      </c>
      <c r="F146" s="8" t="s">
        <v>20</v>
      </c>
      <c r="G146" s="9">
        <v>7439.04</v>
      </c>
    </row>
    <row r="147" spans="1:7" x14ac:dyDescent="0.2">
      <c r="A147" s="3" t="s">
        <v>256</v>
      </c>
      <c r="B147" s="4" t="s">
        <v>257</v>
      </c>
      <c r="C147" s="5" t="s">
        <v>305</v>
      </c>
      <c r="D147" s="6" t="s">
        <v>295</v>
      </c>
      <c r="E147" s="7" t="s">
        <v>146</v>
      </c>
      <c r="F147" s="8" t="s">
        <v>147</v>
      </c>
      <c r="G147" s="9">
        <v>16393.849999999999</v>
      </c>
    </row>
    <row r="148" spans="1:7" x14ac:dyDescent="0.2">
      <c r="A148" s="3" t="s">
        <v>256</v>
      </c>
      <c r="B148" s="4" t="s">
        <v>257</v>
      </c>
      <c r="C148" s="5" t="s">
        <v>306</v>
      </c>
      <c r="D148" s="6" t="s">
        <v>307</v>
      </c>
      <c r="E148" s="7" t="s">
        <v>308</v>
      </c>
      <c r="F148" s="8" t="s">
        <v>20</v>
      </c>
      <c r="G148" s="9">
        <v>21015.759999999998</v>
      </c>
    </row>
    <row r="149" spans="1:7" x14ac:dyDescent="0.2">
      <c r="A149" s="3" t="s">
        <v>256</v>
      </c>
      <c r="B149" s="4" t="s">
        <v>257</v>
      </c>
      <c r="C149" s="5" t="s">
        <v>309</v>
      </c>
      <c r="D149" s="6" t="s">
        <v>310</v>
      </c>
      <c r="E149" s="7" t="s">
        <v>56</v>
      </c>
      <c r="F149" s="8" t="s">
        <v>57</v>
      </c>
      <c r="G149" s="9">
        <v>0</v>
      </c>
    </row>
    <row r="150" spans="1:7" x14ac:dyDescent="0.2">
      <c r="A150" s="3" t="s">
        <v>256</v>
      </c>
      <c r="B150" s="4" t="s">
        <v>257</v>
      </c>
      <c r="C150" s="5" t="s">
        <v>311</v>
      </c>
      <c r="D150" s="6" t="s">
        <v>312</v>
      </c>
      <c r="E150" s="7" t="s">
        <v>308</v>
      </c>
      <c r="F150" s="8" t="s">
        <v>20</v>
      </c>
      <c r="G150" s="9">
        <v>31887.82</v>
      </c>
    </row>
    <row r="151" spans="1:7" x14ac:dyDescent="0.2">
      <c r="A151" s="3" t="s">
        <v>256</v>
      </c>
      <c r="B151" s="4" t="s">
        <v>257</v>
      </c>
      <c r="C151" s="5" t="s">
        <v>313</v>
      </c>
      <c r="D151" s="6" t="s">
        <v>314</v>
      </c>
      <c r="E151" s="7" t="s">
        <v>19</v>
      </c>
      <c r="F151" s="8" t="s">
        <v>20</v>
      </c>
      <c r="G151" s="9">
        <v>10629.53</v>
      </c>
    </row>
    <row r="152" spans="1:7" x14ac:dyDescent="0.2">
      <c r="A152" s="3" t="s">
        <v>256</v>
      </c>
      <c r="B152" s="4" t="s">
        <v>257</v>
      </c>
      <c r="C152" s="5" t="s">
        <v>315</v>
      </c>
      <c r="D152" s="6" t="s">
        <v>316</v>
      </c>
      <c r="E152" s="7" t="s">
        <v>99</v>
      </c>
      <c r="F152" s="8" t="s">
        <v>20</v>
      </c>
      <c r="G152" s="9">
        <v>12499.21</v>
      </c>
    </row>
    <row r="153" spans="1:7" x14ac:dyDescent="0.2">
      <c r="A153" s="3" t="s">
        <v>256</v>
      </c>
      <c r="B153" s="4" t="s">
        <v>257</v>
      </c>
      <c r="C153" s="5" t="s">
        <v>317</v>
      </c>
      <c r="D153" s="6" t="s">
        <v>318</v>
      </c>
      <c r="E153" s="7" t="s">
        <v>30</v>
      </c>
      <c r="F153" s="8" t="s">
        <v>20</v>
      </c>
      <c r="G153" s="9">
        <v>3390.56</v>
      </c>
    </row>
    <row r="154" spans="1:7" x14ac:dyDescent="0.2">
      <c r="A154" s="3" t="s">
        <v>256</v>
      </c>
      <c r="B154" s="4" t="s">
        <v>257</v>
      </c>
      <c r="C154" s="5" t="s">
        <v>317</v>
      </c>
      <c r="D154" s="6" t="s">
        <v>319</v>
      </c>
      <c r="E154" s="7" t="s">
        <v>33</v>
      </c>
      <c r="F154" s="8" t="s">
        <v>20</v>
      </c>
      <c r="G154" s="9">
        <v>9579.4599999999991</v>
      </c>
    </row>
    <row r="155" spans="1:7" x14ac:dyDescent="0.2">
      <c r="A155" s="3" t="s">
        <v>256</v>
      </c>
      <c r="B155" s="4" t="s">
        <v>257</v>
      </c>
      <c r="C155" s="5" t="s">
        <v>320</v>
      </c>
      <c r="D155" s="6" t="s">
        <v>321</v>
      </c>
      <c r="E155" s="7" t="s">
        <v>19</v>
      </c>
      <c r="F155" s="8" t="s">
        <v>20</v>
      </c>
      <c r="G155" s="9">
        <v>19265.560000000001</v>
      </c>
    </row>
    <row r="156" spans="1:7" x14ac:dyDescent="0.2">
      <c r="A156" s="3" t="s">
        <v>256</v>
      </c>
      <c r="B156" s="4" t="s">
        <v>257</v>
      </c>
      <c r="C156" s="5" t="s">
        <v>322</v>
      </c>
      <c r="D156" s="6" t="s">
        <v>169</v>
      </c>
      <c r="E156" s="7" t="s">
        <v>36</v>
      </c>
      <c r="F156" s="8" t="s">
        <v>20</v>
      </c>
      <c r="G156" s="9">
        <v>39450.449999999997</v>
      </c>
    </row>
    <row r="157" spans="1:7" x14ac:dyDescent="0.2">
      <c r="A157" s="3" t="s">
        <v>256</v>
      </c>
      <c r="B157" s="4" t="s">
        <v>257</v>
      </c>
      <c r="C157" s="5" t="s">
        <v>323</v>
      </c>
      <c r="D157" s="6" t="s">
        <v>324</v>
      </c>
      <c r="E157" s="7" t="s">
        <v>325</v>
      </c>
      <c r="F157" s="8" t="s">
        <v>161</v>
      </c>
      <c r="G157" s="9">
        <v>2305.1999999999998</v>
      </c>
    </row>
    <row r="158" spans="1:7" x14ac:dyDescent="0.2">
      <c r="A158" s="3" t="s">
        <v>256</v>
      </c>
      <c r="B158" s="4" t="s">
        <v>257</v>
      </c>
      <c r="C158" s="5" t="s">
        <v>326</v>
      </c>
      <c r="D158" s="6" t="s">
        <v>327</v>
      </c>
      <c r="E158" s="7" t="s">
        <v>143</v>
      </c>
      <c r="F158" s="8" t="s">
        <v>20</v>
      </c>
      <c r="G158" s="9">
        <v>6517.39</v>
      </c>
    </row>
    <row r="159" spans="1:7" x14ac:dyDescent="0.2">
      <c r="A159" s="3" t="s">
        <v>256</v>
      </c>
      <c r="B159" s="4" t="s">
        <v>257</v>
      </c>
      <c r="C159" s="5" t="s">
        <v>328</v>
      </c>
      <c r="D159" s="6" t="s">
        <v>329</v>
      </c>
      <c r="E159" s="7" t="s">
        <v>143</v>
      </c>
      <c r="F159" s="8" t="s">
        <v>20</v>
      </c>
      <c r="G159" s="9">
        <v>16829.18</v>
      </c>
    </row>
    <row r="160" spans="1:7" x14ac:dyDescent="0.2">
      <c r="A160" s="3" t="s">
        <v>256</v>
      </c>
      <c r="B160" s="4" t="s">
        <v>257</v>
      </c>
      <c r="C160" s="5" t="s">
        <v>330</v>
      </c>
      <c r="D160" s="6" t="s">
        <v>331</v>
      </c>
      <c r="E160" s="7" t="s">
        <v>133</v>
      </c>
      <c r="F160" s="8" t="s">
        <v>134</v>
      </c>
      <c r="G160" s="9">
        <v>8980.2000000000007</v>
      </c>
    </row>
    <row r="161" spans="1:7" x14ac:dyDescent="0.2">
      <c r="A161" s="3" t="s">
        <v>256</v>
      </c>
      <c r="B161" s="4" t="s">
        <v>257</v>
      </c>
      <c r="C161" s="5" t="s">
        <v>179</v>
      </c>
      <c r="D161" s="6" t="s">
        <v>332</v>
      </c>
      <c r="E161" s="7" t="s">
        <v>99</v>
      </c>
      <c r="F161" s="8" t="s">
        <v>20</v>
      </c>
      <c r="G161" s="9">
        <v>4902.6499999999996</v>
      </c>
    </row>
    <row r="162" spans="1:7" x14ac:dyDescent="0.2">
      <c r="A162" s="3" t="s">
        <v>256</v>
      </c>
      <c r="B162" s="4" t="s">
        <v>257</v>
      </c>
      <c r="C162" s="5" t="s">
        <v>210</v>
      </c>
      <c r="D162" s="6" t="s">
        <v>333</v>
      </c>
      <c r="E162" s="7" t="s">
        <v>104</v>
      </c>
      <c r="F162" s="8" t="s">
        <v>20</v>
      </c>
      <c r="G162" s="9">
        <v>19797.87</v>
      </c>
    </row>
    <row r="163" spans="1:7" x14ac:dyDescent="0.2">
      <c r="A163" s="3" t="s">
        <v>256</v>
      </c>
      <c r="B163" s="4" t="s">
        <v>257</v>
      </c>
      <c r="C163" s="5" t="s">
        <v>334</v>
      </c>
      <c r="D163" s="6" t="s">
        <v>335</v>
      </c>
      <c r="E163" s="7" t="s">
        <v>336</v>
      </c>
      <c r="F163" s="8" t="s">
        <v>20</v>
      </c>
      <c r="G163" s="9">
        <v>11218.68</v>
      </c>
    </row>
    <row r="164" spans="1:7" x14ac:dyDescent="0.2">
      <c r="A164" s="3" t="s">
        <v>256</v>
      </c>
      <c r="B164" s="4" t="s">
        <v>257</v>
      </c>
      <c r="C164" s="5" t="s">
        <v>337</v>
      </c>
      <c r="D164" s="6" t="s">
        <v>176</v>
      </c>
      <c r="E164" s="7" t="s">
        <v>33</v>
      </c>
      <c r="F164" s="8" t="s">
        <v>20</v>
      </c>
      <c r="G164" s="9">
        <v>13805.65</v>
      </c>
    </row>
    <row r="165" spans="1:7" x14ac:dyDescent="0.2">
      <c r="A165" s="3" t="s">
        <v>256</v>
      </c>
      <c r="B165" s="4" t="s">
        <v>257</v>
      </c>
      <c r="C165" s="5" t="s">
        <v>338</v>
      </c>
      <c r="D165" s="6" t="s">
        <v>339</v>
      </c>
      <c r="E165" s="7" t="s">
        <v>19</v>
      </c>
      <c r="F165" s="8" t="s">
        <v>20</v>
      </c>
      <c r="G165" s="9">
        <v>5338.79</v>
      </c>
    </row>
    <row r="166" spans="1:7" x14ac:dyDescent="0.2">
      <c r="A166" s="3" t="s">
        <v>256</v>
      </c>
      <c r="B166" s="4" t="s">
        <v>257</v>
      </c>
      <c r="C166" s="5" t="s">
        <v>340</v>
      </c>
      <c r="D166" s="6" t="s">
        <v>341</v>
      </c>
      <c r="E166" s="7" t="s">
        <v>146</v>
      </c>
      <c r="F166" s="8" t="s">
        <v>147</v>
      </c>
      <c r="G166" s="9">
        <v>10171.620000000001</v>
      </c>
    </row>
    <row r="167" spans="1:7" x14ac:dyDescent="0.2">
      <c r="A167" s="3" t="s">
        <v>256</v>
      </c>
      <c r="B167" s="4" t="s">
        <v>257</v>
      </c>
      <c r="C167" s="5" t="s">
        <v>342</v>
      </c>
      <c r="D167" s="6" t="s">
        <v>343</v>
      </c>
      <c r="E167" s="7" t="s">
        <v>344</v>
      </c>
      <c r="F167" s="8" t="s">
        <v>20</v>
      </c>
      <c r="G167" s="9">
        <v>40804.339999999997</v>
      </c>
    </row>
    <row r="168" spans="1:7" x14ac:dyDescent="0.2">
      <c r="A168" s="3" t="s">
        <v>256</v>
      </c>
      <c r="B168" s="4" t="s">
        <v>257</v>
      </c>
      <c r="C168" s="5" t="s">
        <v>345</v>
      </c>
      <c r="D168" s="6" t="s">
        <v>346</v>
      </c>
      <c r="E168" s="7" t="s">
        <v>143</v>
      </c>
      <c r="F168" s="8" t="s">
        <v>20</v>
      </c>
      <c r="G168" s="9">
        <v>12484.24</v>
      </c>
    </row>
    <row r="169" spans="1:7" x14ac:dyDescent="0.2">
      <c r="A169" s="3" t="s">
        <v>256</v>
      </c>
      <c r="B169" s="4" t="s">
        <v>257</v>
      </c>
      <c r="C169" s="5" t="s">
        <v>347</v>
      </c>
      <c r="D169" s="6" t="s">
        <v>348</v>
      </c>
      <c r="E169" s="7" t="s">
        <v>133</v>
      </c>
      <c r="F169" s="8" t="s">
        <v>134</v>
      </c>
      <c r="G169" s="9">
        <v>10312.19</v>
      </c>
    </row>
    <row r="170" spans="1:7" x14ac:dyDescent="0.2">
      <c r="A170" s="3" t="s">
        <v>256</v>
      </c>
      <c r="B170" s="4" t="s">
        <v>257</v>
      </c>
      <c r="C170" s="5" t="s">
        <v>349</v>
      </c>
      <c r="D170" s="6" t="s">
        <v>290</v>
      </c>
      <c r="E170" s="7" t="s">
        <v>150</v>
      </c>
      <c r="F170" s="8" t="s">
        <v>151</v>
      </c>
      <c r="G170" s="9">
        <v>18582.080000000002</v>
      </c>
    </row>
    <row r="171" spans="1:7" x14ac:dyDescent="0.2">
      <c r="A171" s="3" t="s">
        <v>256</v>
      </c>
      <c r="B171" s="4" t="s">
        <v>257</v>
      </c>
      <c r="C171" s="5" t="s">
        <v>350</v>
      </c>
      <c r="D171" s="6" t="s">
        <v>351</v>
      </c>
      <c r="E171" s="7" t="s">
        <v>33</v>
      </c>
      <c r="F171" s="8" t="s">
        <v>20</v>
      </c>
      <c r="G171" s="9">
        <v>5889.24</v>
      </c>
    </row>
    <row r="172" spans="1:7" x14ac:dyDescent="0.2">
      <c r="A172" s="3" t="s">
        <v>256</v>
      </c>
      <c r="B172" s="4" t="s">
        <v>257</v>
      </c>
      <c r="C172" s="5" t="s">
        <v>352</v>
      </c>
      <c r="D172" s="6" t="s">
        <v>353</v>
      </c>
      <c r="E172" s="7" t="s">
        <v>126</v>
      </c>
      <c r="F172" s="8" t="s">
        <v>20</v>
      </c>
      <c r="G172" s="9">
        <v>8105.03</v>
      </c>
    </row>
    <row r="173" spans="1:7" x14ac:dyDescent="0.2">
      <c r="A173" s="3" t="s">
        <v>256</v>
      </c>
      <c r="B173" s="4" t="s">
        <v>257</v>
      </c>
      <c r="C173" s="5" t="s">
        <v>354</v>
      </c>
      <c r="D173" s="6" t="s">
        <v>355</v>
      </c>
      <c r="E173" s="7" t="s">
        <v>19</v>
      </c>
      <c r="F173" s="8" t="s">
        <v>20</v>
      </c>
      <c r="G173" s="9">
        <v>6761.51</v>
      </c>
    </row>
    <row r="174" spans="1:7" x14ac:dyDescent="0.2">
      <c r="A174" s="3" t="s">
        <v>256</v>
      </c>
      <c r="B174" s="4" t="s">
        <v>257</v>
      </c>
      <c r="C174" s="5" t="s">
        <v>356</v>
      </c>
      <c r="D174" s="6" t="s">
        <v>357</v>
      </c>
      <c r="E174" s="7" t="s">
        <v>19</v>
      </c>
      <c r="F174" s="8" t="s">
        <v>20</v>
      </c>
      <c r="G174" s="9">
        <v>21759.07</v>
      </c>
    </row>
    <row r="175" spans="1:7" x14ac:dyDescent="0.2">
      <c r="A175" s="3" t="s">
        <v>256</v>
      </c>
      <c r="B175" s="4" t="s">
        <v>257</v>
      </c>
      <c r="C175" s="5" t="s">
        <v>358</v>
      </c>
      <c r="D175" s="6" t="s">
        <v>359</v>
      </c>
      <c r="E175" s="7" t="s">
        <v>99</v>
      </c>
      <c r="F175" s="8" t="s">
        <v>20</v>
      </c>
      <c r="G175" s="9">
        <v>234.45</v>
      </c>
    </row>
    <row r="176" spans="1:7" x14ac:dyDescent="0.2">
      <c r="A176" s="3" t="s">
        <v>256</v>
      </c>
      <c r="B176" s="4" t="s">
        <v>257</v>
      </c>
      <c r="C176" s="5" t="s">
        <v>360</v>
      </c>
      <c r="D176" s="6" t="s">
        <v>361</v>
      </c>
      <c r="E176" s="7" t="s">
        <v>19</v>
      </c>
      <c r="F176" s="8" t="s">
        <v>20</v>
      </c>
      <c r="G176" s="9">
        <v>10171.969999999999</v>
      </c>
    </row>
    <row r="177" spans="1:7" x14ac:dyDescent="0.2">
      <c r="A177" s="3" t="s">
        <v>256</v>
      </c>
      <c r="B177" s="4" t="s">
        <v>257</v>
      </c>
      <c r="C177" s="5" t="s">
        <v>76</v>
      </c>
      <c r="D177" s="6" t="s">
        <v>362</v>
      </c>
      <c r="E177" s="7" t="s">
        <v>25</v>
      </c>
      <c r="F177" s="8" t="s">
        <v>20</v>
      </c>
      <c r="G177" s="9">
        <v>17534.75</v>
      </c>
    </row>
    <row r="178" spans="1:7" x14ac:dyDescent="0.2">
      <c r="A178" s="3" t="s">
        <v>256</v>
      </c>
      <c r="B178" s="4" t="s">
        <v>257</v>
      </c>
      <c r="C178" s="5" t="s">
        <v>363</v>
      </c>
      <c r="D178" s="6" t="s">
        <v>364</v>
      </c>
      <c r="E178" s="7" t="s">
        <v>19</v>
      </c>
      <c r="F178" s="8" t="s">
        <v>20</v>
      </c>
      <c r="G178" s="9">
        <v>6931.33</v>
      </c>
    </row>
    <row r="179" spans="1:7" x14ac:dyDescent="0.2">
      <c r="A179" s="3" t="s">
        <v>256</v>
      </c>
      <c r="B179" s="4" t="s">
        <v>257</v>
      </c>
      <c r="C179" s="5" t="s">
        <v>365</v>
      </c>
      <c r="D179" s="6" t="s">
        <v>366</v>
      </c>
      <c r="E179" s="7" t="s">
        <v>19</v>
      </c>
      <c r="F179" s="8" t="s">
        <v>20</v>
      </c>
      <c r="G179" s="9">
        <v>2542.9899999999998</v>
      </c>
    </row>
    <row r="180" spans="1:7" x14ac:dyDescent="0.2">
      <c r="A180" s="3" t="s">
        <v>256</v>
      </c>
      <c r="B180" s="4" t="s">
        <v>257</v>
      </c>
      <c r="C180" s="5" t="s">
        <v>367</v>
      </c>
      <c r="D180" s="6" t="s">
        <v>368</v>
      </c>
      <c r="E180" s="7" t="s">
        <v>99</v>
      </c>
      <c r="F180" s="8" t="s">
        <v>20</v>
      </c>
      <c r="G180" s="9">
        <v>13626.73</v>
      </c>
    </row>
    <row r="181" spans="1:7" x14ac:dyDescent="0.2">
      <c r="A181" s="3" t="s">
        <v>256</v>
      </c>
      <c r="B181" s="4" t="s">
        <v>257</v>
      </c>
      <c r="C181" s="5" t="s">
        <v>369</v>
      </c>
      <c r="D181" s="6" t="s">
        <v>370</v>
      </c>
      <c r="E181" s="7" t="s">
        <v>33</v>
      </c>
      <c r="F181" s="8" t="s">
        <v>20</v>
      </c>
      <c r="G181" s="9">
        <v>10820.62</v>
      </c>
    </row>
    <row r="182" spans="1:7" x14ac:dyDescent="0.2">
      <c r="A182" s="3" t="s">
        <v>256</v>
      </c>
      <c r="B182" s="4" t="s">
        <v>257</v>
      </c>
      <c r="C182" s="5" t="s">
        <v>371</v>
      </c>
      <c r="D182" s="6" t="s">
        <v>372</v>
      </c>
      <c r="E182" s="7" t="s">
        <v>99</v>
      </c>
      <c r="F182" s="8" t="s">
        <v>20</v>
      </c>
      <c r="G182" s="9">
        <v>12485.98</v>
      </c>
    </row>
    <row r="183" spans="1:7" x14ac:dyDescent="0.2">
      <c r="A183" s="3" t="s">
        <v>256</v>
      </c>
      <c r="B183" s="4" t="s">
        <v>257</v>
      </c>
      <c r="C183" s="5" t="s">
        <v>373</v>
      </c>
      <c r="D183" s="6" t="s">
        <v>374</v>
      </c>
      <c r="E183" s="7" t="s">
        <v>99</v>
      </c>
      <c r="F183" s="8" t="s">
        <v>20</v>
      </c>
      <c r="G183" s="9">
        <v>513.13</v>
      </c>
    </row>
    <row r="184" spans="1:7" x14ac:dyDescent="0.2">
      <c r="A184" s="3" t="s">
        <v>256</v>
      </c>
      <c r="B184" s="4" t="s">
        <v>257</v>
      </c>
      <c r="C184" s="5" t="s">
        <v>223</v>
      </c>
      <c r="D184" s="6" t="s">
        <v>375</v>
      </c>
      <c r="E184" s="7" t="s">
        <v>25</v>
      </c>
      <c r="F184" s="8" t="s">
        <v>20</v>
      </c>
      <c r="G184" s="9">
        <v>12139.34</v>
      </c>
    </row>
    <row r="185" spans="1:7" x14ac:dyDescent="0.2">
      <c r="A185" s="3" t="s">
        <v>256</v>
      </c>
      <c r="B185" s="4" t="s">
        <v>257</v>
      </c>
      <c r="C185" s="5" t="s">
        <v>376</v>
      </c>
      <c r="D185" s="6" t="s">
        <v>377</v>
      </c>
      <c r="E185" s="7" t="s">
        <v>117</v>
      </c>
      <c r="F185" s="8" t="s">
        <v>20</v>
      </c>
      <c r="G185" s="9">
        <v>35206</v>
      </c>
    </row>
    <row r="186" spans="1:7" x14ac:dyDescent="0.2">
      <c r="A186" s="3" t="s">
        <v>256</v>
      </c>
      <c r="B186" s="4" t="s">
        <v>257</v>
      </c>
      <c r="C186" s="5" t="s">
        <v>378</v>
      </c>
      <c r="D186" s="6" t="s">
        <v>379</v>
      </c>
      <c r="E186" s="7" t="s">
        <v>143</v>
      </c>
      <c r="F186" s="8" t="s">
        <v>20</v>
      </c>
      <c r="G186" s="9">
        <v>20057.669999999998</v>
      </c>
    </row>
    <row r="187" spans="1:7" x14ac:dyDescent="0.2">
      <c r="A187" s="3" t="s">
        <v>256</v>
      </c>
      <c r="B187" s="4" t="s">
        <v>257</v>
      </c>
      <c r="C187" s="5" t="s">
        <v>380</v>
      </c>
      <c r="D187" s="6" t="s">
        <v>381</v>
      </c>
      <c r="E187" s="7" t="s">
        <v>30</v>
      </c>
      <c r="F187" s="8" t="s">
        <v>20</v>
      </c>
      <c r="G187" s="9">
        <v>14704.97</v>
      </c>
    </row>
    <row r="188" spans="1:7" x14ac:dyDescent="0.2">
      <c r="A188" s="3" t="s">
        <v>256</v>
      </c>
      <c r="B188" s="4" t="s">
        <v>257</v>
      </c>
      <c r="C188" s="5" t="s">
        <v>241</v>
      </c>
      <c r="D188" s="6" t="s">
        <v>382</v>
      </c>
      <c r="E188" s="7" t="s">
        <v>143</v>
      </c>
      <c r="F188" s="8" t="s">
        <v>20</v>
      </c>
      <c r="G188" s="9">
        <v>8347.7800000000007</v>
      </c>
    </row>
    <row r="189" spans="1:7" x14ac:dyDescent="0.2">
      <c r="A189" s="3" t="s">
        <v>256</v>
      </c>
      <c r="B189" s="4" t="s">
        <v>257</v>
      </c>
      <c r="C189" s="5" t="s">
        <v>383</v>
      </c>
      <c r="D189" s="6" t="s">
        <v>384</v>
      </c>
      <c r="E189" s="7" t="s">
        <v>143</v>
      </c>
      <c r="F189" s="8" t="s">
        <v>20</v>
      </c>
      <c r="G189" s="9">
        <v>3210.37</v>
      </c>
    </row>
    <row r="190" spans="1:7" x14ac:dyDescent="0.2">
      <c r="A190" s="3" t="s">
        <v>256</v>
      </c>
      <c r="B190" s="4" t="s">
        <v>257</v>
      </c>
      <c r="C190" s="5" t="s">
        <v>385</v>
      </c>
      <c r="D190" s="6" t="s">
        <v>386</v>
      </c>
      <c r="E190" s="7" t="s">
        <v>33</v>
      </c>
      <c r="F190" s="8" t="s">
        <v>20</v>
      </c>
      <c r="G190" s="9">
        <v>13210.35</v>
      </c>
    </row>
    <row r="191" spans="1:7" x14ac:dyDescent="0.2">
      <c r="A191" s="3" t="s">
        <v>256</v>
      </c>
      <c r="B191" s="4" t="s">
        <v>257</v>
      </c>
      <c r="C191" s="5" t="s">
        <v>387</v>
      </c>
      <c r="D191" s="6" t="s">
        <v>388</v>
      </c>
      <c r="E191" s="7" t="s">
        <v>33</v>
      </c>
      <c r="F191" s="8" t="s">
        <v>20</v>
      </c>
      <c r="G191" s="9">
        <v>5746.87</v>
      </c>
    </row>
    <row r="192" spans="1:7" x14ac:dyDescent="0.2">
      <c r="A192" s="3" t="s">
        <v>256</v>
      </c>
      <c r="B192" s="4" t="s">
        <v>257</v>
      </c>
      <c r="C192" s="5" t="s">
        <v>389</v>
      </c>
      <c r="D192" s="6" t="s">
        <v>390</v>
      </c>
      <c r="E192" s="7" t="s">
        <v>391</v>
      </c>
      <c r="F192" s="8" t="s">
        <v>20</v>
      </c>
      <c r="G192" s="9">
        <v>22684.85</v>
      </c>
    </row>
    <row r="193" spans="1:7" x14ac:dyDescent="0.2">
      <c r="A193" s="3" t="s">
        <v>256</v>
      </c>
      <c r="B193" s="4" t="s">
        <v>257</v>
      </c>
      <c r="C193" s="5" t="s">
        <v>392</v>
      </c>
      <c r="D193" s="6" t="s">
        <v>357</v>
      </c>
      <c r="E193" s="7" t="s">
        <v>133</v>
      </c>
      <c r="F193" s="8" t="s">
        <v>134</v>
      </c>
      <c r="G193" s="9">
        <v>9755.68</v>
      </c>
    </row>
    <row r="194" spans="1:7" x14ac:dyDescent="0.2">
      <c r="A194" s="3" t="s">
        <v>393</v>
      </c>
    </row>
    <row r="195" spans="1:7" x14ac:dyDescent="0.2">
      <c r="A195" s="3" t="s">
        <v>38</v>
      </c>
      <c r="G195" s="9">
        <v>816175.43</v>
      </c>
    </row>
    <row r="197" spans="1:7" x14ac:dyDescent="0.2">
      <c r="A197" s="3" t="s">
        <v>394</v>
      </c>
      <c r="B197" s="4" t="s">
        <v>395</v>
      </c>
      <c r="C197" s="5" t="s">
        <v>396</v>
      </c>
      <c r="D197" s="6" t="s">
        <v>397</v>
      </c>
      <c r="E197" s="7" t="s">
        <v>398</v>
      </c>
      <c r="F197" s="8" t="s">
        <v>399</v>
      </c>
      <c r="G197" s="9">
        <v>42147.09</v>
      </c>
    </row>
    <row r="198" spans="1:7" x14ac:dyDescent="0.2">
      <c r="A198" s="3" t="s">
        <v>400</v>
      </c>
    </row>
    <row r="199" spans="1:7" x14ac:dyDescent="0.2">
      <c r="A199" s="3" t="s">
        <v>38</v>
      </c>
      <c r="G199" s="9">
        <v>42147.09</v>
      </c>
    </row>
    <row r="201" spans="1:7" x14ac:dyDescent="0.2">
      <c r="A201" s="3" t="s">
        <v>401</v>
      </c>
      <c r="B201" s="4" t="s">
        <v>402</v>
      </c>
      <c r="C201" s="5" t="s">
        <v>17</v>
      </c>
      <c r="D201" s="6" t="s">
        <v>18</v>
      </c>
      <c r="E201" s="7" t="s">
        <v>19</v>
      </c>
      <c r="F201" s="8" t="s">
        <v>20</v>
      </c>
      <c r="G201" s="9">
        <v>7398.87</v>
      </c>
    </row>
    <row r="202" spans="1:7" x14ac:dyDescent="0.2">
      <c r="A202" s="3" t="s">
        <v>401</v>
      </c>
      <c r="B202" s="4" t="s">
        <v>402</v>
      </c>
      <c r="C202" s="5" t="s">
        <v>403</v>
      </c>
      <c r="D202" s="6" t="s">
        <v>312</v>
      </c>
      <c r="E202" s="7" t="s">
        <v>404</v>
      </c>
      <c r="F202" s="8" t="s">
        <v>20</v>
      </c>
      <c r="G202" s="9">
        <v>7718.82</v>
      </c>
    </row>
    <row r="203" spans="1:7" x14ac:dyDescent="0.2">
      <c r="A203" s="3" t="s">
        <v>401</v>
      </c>
      <c r="B203" s="4" t="s">
        <v>402</v>
      </c>
      <c r="C203" s="5" t="s">
        <v>124</v>
      </c>
      <c r="D203" s="6" t="s">
        <v>405</v>
      </c>
      <c r="E203" s="7" t="s">
        <v>19</v>
      </c>
      <c r="F203" s="8" t="s">
        <v>20</v>
      </c>
      <c r="G203" s="9">
        <v>4186.88</v>
      </c>
    </row>
    <row r="204" spans="1:7" x14ac:dyDescent="0.2">
      <c r="A204" s="3" t="s">
        <v>401</v>
      </c>
      <c r="B204" s="4" t="s">
        <v>402</v>
      </c>
      <c r="C204" s="5" t="s">
        <v>406</v>
      </c>
      <c r="D204" s="6" t="s">
        <v>407</v>
      </c>
      <c r="E204" s="7" t="s">
        <v>408</v>
      </c>
      <c r="F204" s="8" t="s">
        <v>409</v>
      </c>
      <c r="G204" s="9">
        <v>1119</v>
      </c>
    </row>
    <row r="205" spans="1:7" x14ac:dyDescent="0.2">
      <c r="A205" s="3" t="s">
        <v>401</v>
      </c>
      <c r="B205" s="4" t="s">
        <v>402</v>
      </c>
      <c r="C205" s="5" t="s">
        <v>410</v>
      </c>
      <c r="D205" s="6" t="s">
        <v>411</v>
      </c>
      <c r="E205" s="7" t="s">
        <v>336</v>
      </c>
      <c r="F205" s="8" t="s">
        <v>20</v>
      </c>
      <c r="G205" s="9">
        <v>243.03</v>
      </c>
    </row>
    <row r="206" spans="1:7" x14ac:dyDescent="0.2">
      <c r="A206" s="3" t="s">
        <v>401</v>
      </c>
      <c r="B206" s="4" t="s">
        <v>402</v>
      </c>
      <c r="C206" s="5" t="s">
        <v>412</v>
      </c>
      <c r="D206" s="6" t="s">
        <v>413</v>
      </c>
      <c r="E206" s="7" t="s">
        <v>414</v>
      </c>
      <c r="F206" s="8" t="s">
        <v>409</v>
      </c>
      <c r="G206" s="9">
        <v>23269.96</v>
      </c>
    </row>
    <row r="207" spans="1:7" x14ac:dyDescent="0.2">
      <c r="A207" s="3" t="s">
        <v>401</v>
      </c>
      <c r="B207" s="4" t="s">
        <v>402</v>
      </c>
      <c r="C207" s="5" t="s">
        <v>317</v>
      </c>
      <c r="D207" s="6" t="s">
        <v>415</v>
      </c>
      <c r="E207" s="7" t="s">
        <v>19</v>
      </c>
      <c r="F207" s="8" t="s">
        <v>20</v>
      </c>
      <c r="G207" s="9">
        <v>15673.95</v>
      </c>
    </row>
    <row r="208" spans="1:7" x14ac:dyDescent="0.2">
      <c r="A208" s="3" t="s">
        <v>401</v>
      </c>
      <c r="B208" s="4" t="s">
        <v>402</v>
      </c>
      <c r="C208" s="5" t="s">
        <v>416</v>
      </c>
      <c r="D208" s="6" t="s">
        <v>417</v>
      </c>
      <c r="E208" s="7" t="s">
        <v>19</v>
      </c>
      <c r="F208" s="8" t="s">
        <v>20</v>
      </c>
      <c r="G208" s="9">
        <v>20503.78</v>
      </c>
    </row>
    <row r="209" spans="1:7" x14ac:dyDescent="0.2">
      <c r="A209" s="3" t="s">
        <v>401</v>
      </c>
      <c r="B209" s="4" t="s">
        <v>402</v>
      </c>
      <c r="C209" s="5" t="s">
        <v>179</v>
      </c>
      <c r="D209" s="6" t="s">
        <v>181</v>
      </c>
      <c r="E209" s="7" t="s">
        <v>99</v>
      </c>
      <c r="F209" s="8" t="s">
        <v>20</v>
      </c>
      <c r="G209" s="9">
        <v>3316.6</v>
      </c>
    </row>
    <row r="210" spans="1:7" x14ac:dyDescent="0.2">
      <c r="A210" s="3" t="s">
        <v>401</v>
      </c>
      <c r="B210" s="4" t="s">
        <v>402</v>
      </c>
      <c r="C210" s="5" t="s">
        <v>183</v>
      </c>
      <c r="D210" s="6" t="s">
        <v>418</v>
      </c>
      <c r="E210" s="7" t="s">
        <v>19</v>
      </c>
      <c r="F210" s="8" t="s">
        <v>20</v>
      </c>
      <c r="G210" s="9">
        <v>3174.22</v>
      </c>
    </row>
    <row r="211" spans="1:7" x14ac:dyDescent="0.2">
      <c r="A211" s="3" t="s">
        <v>401</v>
      </c>
      <c r="B211" s="4" t="s">
        <v>402</v>
      </c>
      <c r="C211" s="5" t="s">
        <v>210</v>
      </c>
      <c r="D211" s="6" t="s">
        <v>312</v>
      </c>
      <c r="E211" s="7" t="s">
        <v>25</v>
      </c>
      <c r="F211" s="8" t="s">
        <v>20</v>
      </c>
      <c r="G211" s="9">
        <v>16515.05</v>
      </c>
    </row>
    <row r="212" spans="1:7" x14ac:dyDescent="0.2">
      <c r="A212" s="3" t="s">
        <v>401</v>
      </c>
      <c r="B212" s="4" t="s">
        <v>402</v>
      </c>
      <c r="C212" s="5" t="s">
        <v>419</v>
      </c>
      <c r="D212" s="6" t="s">
        <v>420</v>
      </c>
      <c r="E212" s="7" t="s">
        <v>19</v>
      </c>
      <c r="F212" s="8" t="s">
        <v>20</v>
      </c>
      <c r="G212" s="9">
        <v>6105</v>
      </c>
    </row>
    <row r="213" spans="1:7" x14ac:dyDescent="0.2">
      <c r="A213" s="3" t="s">
        <v>401</v>
      </c>
      <c r="B213" s="4" t="s">
        <v>402</v>
      </c>
      <c r="C213" s="5" t="s">
        <v>28</v>
      </c>
      <c r="D213" s="6" t="s">
        <v>421</v>
      </c>
      <c r="E213" s="7" t="s">
        <v>414</v>
      </c>
      <c r="F213" s="8" t="s">
        <v>409</v>
      </c>
      <c r="G213" s="9">
        <v>29727.38</v>
      </c>
    </row>
    <row r="214" spans="1:7" x14ac:dyDescent="0.2">
      <c r="A214" s="3" t="s">
        <v>401</v>
      </c>
      <c r="B214" s="4" t="s">
        <v>402</v>
      </c>
      <c r="C214" s="5" t="s">
        <v>369</v>
      </c>
      <c r="D214" s="6" t="s">
        <v>277</v>
      </c>
      <c r="E214" s="7" t="s">
        <v>19</v>
      </c>
      <c r="F214" s="8" t="s">
        <v>20</v>
      </c>
      <c r="G214" s="9">
        <v>3061</v>
      </c>
    </row>
    <row r="215" spans="1:7" x14ac:dyDescent="0.2">
      <c r="A215" s="3" t="s">
        <v>401</v>
      </c>
      <c r="B215" s="4" t="s">
        <v>402</v>
      </c>
      <c r="C215" s="5" t="s">
        <v>422</v>
      </c>
      <c r="D215" s="6" t="s">
        <v>423</v>
      </c>
      <c r="E215" s="7" t="s">
        <v>19</v>
      </c>
      <c r="F215" s="8" t="s">
        <v>20</v>
      </c>
      <c r="G215" s="9">
        <v>7436.03</v>
      </c>
    </row>
    <row r="216" spans="1:7" x14ac:dyDescent="0.2">
      <c r="A216" s="3" t="s">
        <v>401</v>
      </c>
      <c r="B216" s="4" t="s">
        <v>402</v>
      </c>
      <c r="C216" s="5" t="s">
        <v>424</v>
      </c>
      <c r="D216" s="6" t="s">
        <v>216</v>
      </c>
      <c r="E216" s="7" t="s">
        <v>408</v>
      </c>
      <c r="F216" s="8" t="s">
        <v>409</v>
      </c>
      <c r="G216" s="9">
        <v>21268.34</v>
      </c>
    </row>
    <row r="217" spans="1:7" x14ac:dyDescent="0.2">
      <c r="A217" s="3" t="s">
        <v>401</v>
      </c>
      <c r="B217" s="4" t="s">
        <v>402</v>
      </c>
      <c r="C217" s="5" t="s">
        <v>425</v>
      </c>
      <c r="D217" s="6" t="s">
        <v>426</v>
      </c>
      <c r="E217" s="7" t="s">
        <v>19</v>
      </c>
      <c r="F217" s="8" t="s">
        <v>20</v>
      </c>
      <c r="G217" s="9">
        <v>4213.17</v>
      </c>
    </row>
    <row r="218" spans="1:7" x14ac:dyDescent="0.2">
      <c r="A218" s="3" t="s">
        <v>401</v>
      </c>
      <c r="B218" s="4" t="s">
        <v>402</v>
      </c>
      <c r="C218" s="5" t="s">
        <v>427</v>
      </c>
      <c r="D218" s="6" t="s">
        <v>428</v>
      </c>
      <c r="E218" s="7" t="s">
        <v>150</v>
      </c>
      <c r="F218" s="8" t="s">
        <v>151</v>
      </c>
      <c r="G218" s="9">
        <v>26174.15</v>
      </c>
    </row>
    <row r="219" spans="1:7" x14ac:dyDescent="0.2">
      <c r="A219" s="3" t="s">
        <v>401</v>
      </c>
      <c r="B219" s="4" t="s">
        <v>402</v>
      </c>
      <c r="C219" s="5" t="s">
        <v>429</v>
      </c>
      <c r="D219" s="6" t="s">
        <v>430</v>
      </c>
      <c r="E219" s="7" t="s">
        <v>408</v>
      </c>
      <c r="F219" s="8" t="s">
        <v>409</v>
      </c>
      <c r="G219" s="9">
        <v>13753.94</v>
      </c>
    </row>
    <row r="220" spans="1:7" x14ac:dyDescent="0.2">
      <c r="A220" s="3" t="s">
        <v>401</v>
      </c>
      <c r="B220" s="4" t="s">
        <v>402</v>
      </c>
      <c r="C220" s="5" t="s">
        <v>431</v>
      </c>
      <c r="D220" s="6" t="s">
        <v>432</v>
      </c>
      <c r="E220" s="7" t="s">
        <v>19</v>
      </c>
      <c r="F220" s="8" t="s">
        <v>20</v>
      </c>
      <c r="G220" s="9">
        <v>19014.68</v>
      </c>
    </row>
    <row r="221" spans="1:7" x14ac:dyDescent="0.2">
      <c r="A221" s="3" t="s">
        <v>401</v>
      </c>
      <c r="B221" s="4" t="s">
        <v>402</v>
      </c>
      <c r="C221" s="5" t="s">
        <v>433</v>
      </c>
      <c r="D221" s="6" t="s">
        <v>434</v>
      </c>
      <c r="E221" s="7" t="s">
        <v>19</v>
      </c>
      <c r="F221" s="8" t="s">
        <v>20</v>
      </c>
      <c r="G221" s="9">
        <v>5019.95</v>
      </c>
    </row>
    <row r="222" spans="1:7" x14ac:dyDescent="0.2">
      <c r="A222" s="3" t="s">
        <v>401</v>
      </c>
      <c r="B222" s="4" t="s">
        <v>402</v>
      </c>
      <c r="C222" s="5" t="s">
        <v>435</v>
      </c>
      <c r="D222" s="6" t="s">
        <v>436</v>
      </c>
      <c r="E222" s="7" t="s">
        <v>19</v>
      </c>
      <c r="F222" s="8" t="s">
        <v>20</v>
      </c>
      <c r="G222" s="9">
        <v>16217.7</v>
      </c>
    </row>
    <row r="223" spans="1:7" x14ac:dyDescent="0.2">
      <c r="A223" s="3" t="s">
        <v>401</v>
      </c>
      <c r="B223" s="4" t="s">
        <v>402</v>
      </c>
      <c r="C223" s="5" t="s">
        <v>241</v>
      </c>
      <c r="D223" s="6" t="s">
        <v>382</v>
      </c>
      <c r="E223" s="7" t="s">
        <v>143</v>
      </c>
      <c r="F223" s="8" t="s">
        <v>20</v>
      </c>
      <c r="G223" s="9">
        <v>5350.3</v>
      </c>
    </row>
    <row r="224" spans="1:7" x14ac:dyDescent="0.2">
      <c r="A224" s="3" t="s">
        <v>401</v>
      </c>
      <c r="B224" s="4" t="s">
        <v>402</v>
      </c>
      <c r="C224" s="5" t="s">
        <v>246</v>
      </c>
      <c r="D224" s="6" t="s">
        <v>176</v>
      </c>
      <c r="E224" s="7" t="s">
        <v>437</v>
      </c>
      <c r="F224" s="8" t="s">
        <v>438</v>
      </c>
      <c r="G224" s="9">
        <v>48693.01</v>
      </c>
    </row>
    <row r="225" spans="1:7" x14ac:dyDescent="0.2">
      <c r="A225" s="3" t="s">
        <v>401</v>
      </c>
      <c r="B225" s="4" t="s">
        <v>402</v>
      </c>
      <c r="C225" s="5" t="s">
        <v>248</v>
      </c>
      <c r="D225" s="6" t="s">
        <v>249</v>
      </c>
      <c r="E225" s="7" t="s">
        <v>33</v>
      </c>
      <c r="F225" s="8" t="s">
        <v>20</v>
      </c>
      <c r="G225" s="9">
        <v>11097.09</v>
      </c>
    </row>
    <row r="226" spans="1:7" x14ac:dyDescent="0.2">
      <c r="A226" s="3" t="s">
        <v>401</v>
      </c>
      <c r="B226" s="4" t="s">
        <v>402</v>
      </c>
      <c r="C226" s="5" t="s">
        <v>439</v>
      </c>
      <c r="D226" s="6" t="s">
        <v>440</v>
      </c>
      <c r="E226" s="7" t="s">
        <v>308</v>
      </c>
      <c r="F226" s="8" t="s">
        <v>20</v>
      </c>
      <c r="G226" s="9">
        <v>36111.53</v>
      </c>
    </row>
    <row r="227" spans="1:7" x14ac:dyDescent="0.2">
      <c r="A227" s="3" t="s">
        <v>401</v>
      </c>
      <c r="B227" s="4" t="s">
        <v>402</v>
      </c>
      <c r="C227" s="5" t="s">
        <v>441</v>
      </c>
      <c r="D227" s="6" t="s">
        <v>169</v>
      </c>
      <c r="E227" s="7" t="s">
        <v>33</v>
      </c>
      <c r="F227" s="8" t="s">
        <v>20</v>
      </c>
      <c r="G227" s="9">
        <v>2520.0100000000002</v>
      </c>
    </row>
    <row r="228" spans="1:7" x14ac:dyDescent="0.2">
      <c r="A228" s="3" t="s">
        <v>401</v>
      </c>
      <c r="B228" s="4" t="s">
        <v>402</v>
      </c>
      <c r="C228" s="5" t="s">
        <v>442</v>
      </c>
      <c r="D228" s="6" t="s">
        <v>443</v>
      </c>
      <c r="E228" s="7" t="s">
        <v>19</v>
      </c>
      <c r="F228" s="8" t="s">
        <v>20</v>
      </c>
      <c r="G228" s="9">
        <v>1203.6199999999999</v>
      </c>
    </row>
    <row r="229" spans="1:7" x14ac:dyDescent="0.2">
      <c r="A229" s="3" t="s">
        <v>444</v>
      </c>
    </row>
    <row r="230" spans="1:7" x14ac:dyDescent="0.2">
      <c r="A230" s="3" t="s">
        <v>38</v>
      </c>
      <c r="G230" s="9">
        <v>360087.06</v>
      </c>
    </row>
    <row r="232" spans="1:7" x14ac:dyDescent="0.2">
      <c r="A232" t="s">
        <v>445</v>
      </c>
    </row>
    <row r="233" spans="1:7" x14ac:dyDescent="0.2">
      <c r="A233" t="s">
        <v>38</v>
      </c>
      <c r="G233" s="9">
        <v>2753147.98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Time Alloc 22M</vt:lpstr>
      <vt:lpstr>Time Alloc 22</vt:lpstr>
      <vt:lpstr>Admin Calculation</vt:lpstr>
      <vt:lpstr>ADP Info</vt:lpstr>
      <vt:lpstr>'Admin Calculation'!Print_Area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Marie Kelemen</dc:creator>
  <cp:lastModifiedBy>Debbie Vincent</cp:lastModifiedBy>
  <cp:lastPrinted>2018-01-18T15:58:48Z</cp:lastPrinted>
  <dcterms:created xsi:type="dcterms:W3CDTF">2020-10-09T14:13:04Z</dcterms:created>
  <dcterms:modified xsi:type="dcterms:W3CDTF">2020-11-05T20:20:00Z</dcterms:modified>
</cp:coreProperties>
</file>