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PPS\ACCTG\Head Start\Head Start Monitoring Response\HS Monitering Closeout Project__\Item #2\"/>
    </mc:Choice>
  </mc:AlternateContent>
  <xr:revisionPtr revIDLastSave="0" documentId="13_ncr:1_{10169727-2779-4EC5-90A4-724FEC88D8A9}" xr6:coauthVersionLast="45" xr6:coauthVersionMax="45" xr10:uidLastSave="{00000000-0000-0000-0000-000000000000}"/>
  <bookViews>
    <workbookView xWindow="28680" yWindow="-120" windowWidth="29040" windowHeight="15840" xr2:uid="{EC3D7E0A-C250-426D-BABA-67F78ABA78E7}"/>
  </bookViews>
  <sheets>
    <sheet name="PO 55283" sheetId="1" r:id="rId1"/>
    <sheet name="Computer Allocation PO55283" sheetId="2" r:id="rId2"/>
    <sheet name="HPX467" sheetId="3" r:id="rId3"/>
    <sheet name="HPY221" sheetId="4" r:id="rId4"/>
    <sheet name="HPY632" sheetId="5" r:id="rId5"/>
    <sheet name="HPY886" sheetId="6" r:id="rId6"/>
  </sheets>
  <definedNames>
    <definedName name="_xlnm.Print_Area" localSheetId="1">'Computer Allocation PO55283'!$A$3:$E$13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4" i="2" l="1"/>
  <c r="J44" i="2" l="1"/>
  <c r="K44" i="2"/>
  <c r="H44" i="2"/>
  <c r="H42" i="2"/>
  <c r="F42" i="2"/>
  <c r="F39" i="1"/>
  <c r="J40" i="2" l="1"/>
  <c r="K40" i="2"/>
  <c r="J27" i="2"/>
  <c r="K27" i="2"/>
  <c r="J15" i="2"/>
  <c r="K15" i="2"/>
  <c r="J10" i="2"/>
  <c r="J9" i="2"/>
  <c r="J8" i="2"/>
  <c r="J7" i="2"/>
  <c r="J6" i="2"/>
  <c r="J5" i="2"/>
  <c r="J4" i="2"/>
  <c r="J18" i="2"/>
  <c r="K17" i="2"/>
  <c r="I40" i="2"/>
  <c r="I30" i="2"/>
  <c r="I31" i="2"/>
  <c r="I32" i="2"/>
  <c r="I33" i="2"/>
  <c r="I34" i="2"/>
  <c r="I35" i="2"/>
  <c r="I36" i="2"/>
  <c r="I37" i="2"/>
  <c r="I38" i="2"/>
  <c r="I29" i="2"/>
  <c r="H40" i="2"/>
  <c r="H30" i="2"/>
  <c r="H31" i="2"/>
  <c r="H32" i="2"/>
  <c r="H33" i="2"/>
  <c r="H34" i="2"/>
  <c r="H35" i="2"/>
  <c r="H36" i="2"/>
  <c r="H37" i="2"/>
  <c r="H38" i="2"/>
  <c r="H29" i="2"/>
  <c r="F40" i="2"/>
  <c r="I27" i="2"/>
  <c r="I20" i="2"/>
  <c r="I21" i="2"/>
  <c r="I22" i="2"/>
  <c r="I23" i="2"/>
  <c r="I24" i="2"/>
  <c r="I25" i="2"/>
  <c r="I19" i="2"/>
  <c r="H27" i="2"/>
  <c r="H25" i="2"/>
  <c r="H24" i="2"/>
  <c r="H23" i="2"/>
  <c r="H22" i="2"/>
  <c r="H21" i="2"/>
  <c r="H20" i="2"/>
  <c r="H19" i="2"/>
  <c r="H18" i="2"/>
  <c r="H17" i="2"/>
  <c r="I12" i="2"/>
  <c r="I13" i="2"/>
  <c r="I11" i="2"/>
  <c r="H5" i="2"/>
  <c r="H15" i="2" s="1"/>
  <c r="H6" i="2"/>
  <c r="H7" i="2"/>
  <c r="H8" i="2"/>
  <c r="H9" i="2"/>
  <c r="H10" i="2"/>
  <c r="H11" i="2"/>
  <c r="H12" i="2"/>
  <c r="H13" i="2"/>
  <c r="H4" i="2"/>
  <c r="F27" i="2"/>
  <c r="I15" i="2" l="1"/>
  <c r="F15" i="2"/>
  <c r="F24" i="1" l="1"/>
  <c r="F23" i="1"/>
  <c r="F25" i="1" s="1"/>
  <c r="F20" i="1"/>
  <c r="F17" i="1"/>
  <c r="F14" i="1"/>
  <c r="F10" i="1"/>
  <c r="F9" i="1"/>
  <c r="F11" i="1" s="1"/>
  <c r="F8" i="1"/>
  <c r="F35" i="1" l="1"/>
</calcChain>
</file>

<file path=xl/sharedStrings.xml><?xml version="1.0" encoding="utf-8"?>
<sst xmlns="http://schemas.openxmlformats.org/spreadsheetml/2006/main" count="452" uniqueCount="198">
  <si>
    <t>BCCAP 2018</t>
  </si>
  <si>
    <t>Computer Allocation</t>
  </si>
  <si>
    <t>PO55283</t>
  </si>
  <si>
    <t>Product</t>
  </si>
  <si>
    <t>SKU</t>
  </si>
  <si>
    <t>Quantity</t>
  </si>
  <si>
    <t>Unit Price</t>
  </si>
  <si>
    <t>Total Price</t>
  </si>
  <si>
    <t>Invoice</t>
  </si>
  <si>
    <t>Dell Inspiron I36685175BL</t>
  </si>
  <si>
    <t>Coupon Discount</t>
  </si>
  <si>
    <t>Dell Latitude HPM4G 3000</t>
  </si>
  <si>
    <t>Dell Chromebook 13 3380 1</t>
  </si>
  <si>
    <t>Price Match Discount</t>
  </si>
  <si>
    <t>2 YR PC Accident Protection</t>
  </si>
  <si>
    <t>3 YR PC Accident Protection</t>
  </si>
  <si>
    <t>Total</t>
  </si>
  <si>
    <t>Computer Allocations</t>
  </si>
  <si>
    <t>Location</t>
  </si>
  <si>
    <t>Computer Model</t>
  </si>
  <si>
    <t>Serial #</t>
  </si>
  <si>
    <t>HB57SJ2</t>
  </si>
  <si>
    <t>6XH34L2</t>
  </si>
  <si>
    <t>41J34L2</t>
  </si>
  <si>
    <t>H0J34L2</t>
  </si>
  <si>
    <t>5WH34L2</t>
  </si>
  <si>
    <t>8C54SJ2</t>
  </si>
  <si>
    <t>FVH34L2</t>
  </si>
  <si>
    <t>Main Office</t>
  </si>
  <si>
    <t>Current User</t>
  </si>
  <si>
    <t>(Originally Meant for Browns Mills Kitchen)</t>
  </si>
  <si>
    <t>(Originally Meant for Delanco Kitchen)</t>
  </si>
  <si>
    <t>G357SJ2</t>
  </si>
  <si>
    <t>GHW34L2</t>
  </si>
  <si>
    <t>1XH34L2</t>
  </si>
  <si>
    <t>Delanco - Security System/Shared</t>
  </si>
  <si>
    <t>Delanco - HS Center</t>
  </si>
  <si>
    <t>Lumberton - HS Kitchen</t>
  </si>
  <si>
    <t>67VBSJ2</t>
  </si>
  <si>
    <t>65QJTJ2</t>
  </si>
  <si>
    <t>11QJTJ2</t>
  </si>
  <si>
    <t>20QJTJ2</t>
  </si>
  <si>
    <t>55QJTJ2</t>
  </si>
  <si>
    <t>BZPJTJ2</t>
  </si>
  <si>
    <t>HZPJTJ2</t>
  </si>
  <si>
    <t>2LVBSJ2</t>
  </si>
  <si>
    <t>2FVBSJ2</t>
  </si>
  <si>
    <t>Notes</t>
  </si>
  <si>
    <t>795 Woddlane Rd</t>
  </si>
  <si>
    <t>796 Woddlane Rd</t>
  </si>
  <si>
    <t>Pemberton HS Center</t>
  </si>
  <si>
    <t>Browns Mills HS Center</t>
  </si>
  <si>
    <t>Delanco HS Center</t>
  </si>
  <si>
    <t>Lumberton HS Center</t>
  </si>
  <si>
    <t>JQF8TJ2</t>
  </si>
  <si>
    <t>9PF8TJ2</t>
  </si>
  <si>
    <t>JVK4VJ2</t>
  </si>
  <si>
    <t>GPF8TJ2</t>
  </si>
  <si>
    <t>3QF8TJ2</t>
  </si>
  <si>
    <t>2QF8TJ2</t>
  </si>
  <si>
    <t>GQF8TJ2</t>
  </si>
  <si>
    <t>5QK4VJ2</t>
  </si>
  <si>
    <t>4QF8TJ2</t>
  </si>
  <si>
    <t>7PF*TJ2</t>
  </si>
  <si>
    <t>Staples PO 55283</t>
  </si>
  <si>
    <t>Delanco</t>
  </si>
  <si>
    <t>Lumberton</t>
  </si>
  <si>
    <t>Christina Buffet</t>
  </si>
  <si>
    <t>Bonnie Sheipe</t>
  </si>
  <si>
    <t>Ingrid Rivera</t>
  </si>
  <si>
    <t>Ayanna Martin</t>
  </si>
  <si>
    <t>Donna Wilbur</t>
  </si>
  <si>
    <t>Maria Figueroa</t>
  </si>
  <si>
    <t>Tawanna Hill</t>
  </si>
  <si>
    <t>Admin</t>
  </si>
  <si>
    <t>Dell Latitude 5490 Intel Core</t>
  </si>
  <si>
    <t>B08K6S2</t>
  </si>
  <si>
    <t>1SNB6S2</t>
  </si>
  <si>
    <t>65Y96S2</t>
  </si>
  <si>
    <t>3KWJ6S2</t>
  </si>
  <si>
    <t>3P2H6S2</t>
  </si>
  <si>
    <t>540J6S2</t>
  </si>
  <si>
    <t>B4Y96S2</t>
  </si>
  <si>
    <t>JQ2H6S2</t>
  </si>
  <si>
    <t>1HTH6S2</t>
  </si>
  <si>
    <t>GKTH6S2</t>
  </si>
  <si>
    <t>G20J6S2</t>
  </si>
  <si>
    <t>CC9B6S2</t>
  </si>
  <si>
    <t>CVMH6S2</t>
  </si>
  <si>
    <t>6FTH6S2</t>
  </si>
  <si>
    <t>1C0J6S2</t>
  </si>
  <si>
    <t>3S5J6S2</t>
  </si>
  <si>
    <t>Browns Mills</t>
  </si>
  <si>
    <t>PO56457</t>
  </si>
  <si>
    <t>Pemberton</t>
  </si>
  <si>
    <t>Nesbit</t>
  </si>
  <si>
    <t>Jane Murphy</t>
  </si>
  <si>
    <t>Browns MIlls</t>
  </si>
  <si>
    <t>Classroom 1</t>
  </si>
  <si>
    <t>Lucy Couvertier</t>
  </si>
  <si>
    <t>Classroom 4</t>
  </si>
  <si>
    <t>Classroom 2</t>
  </si>
  <si>
    <t>Classroom 3</t>
  </si>
  <si>
    <t>Seham Aazabawi</t>
  </si>
  <si>
    <t>Rita Jenkins</t>
  </si>
  <si>
    <t>Michelle Horan</t>
  </si>
  <si>
    <t>Toxi Miller</t>
  </si>
  <si>
    <t>Rotator</t>
  </si>
  <si>
    <t>Unknown</t>
  </si>
  <si>
    <t>969KJR2</t>
  </si>
  <si>
    <t>JBRJJR2</t>
  </si>
  <si>
    <t>1F4HJR2</t>
  </si>
  <si>
    <t>4XJ55S2</t>
  </si>
  <si>
    <t>HN3KJR2</t>
  </si>
  <si>
    <t>7KKFJR2</t>
  </si>
  <si>
    <t>GT6JJR2</t>
  </si>
  <si>
    <t>BK3KJR2</t>
  </si>
  <si>
    <t>DJKFJR2</t>
  </si>
  <si>
    <t>B8NKJR2</t>
  </si>
  <si>
    <t>25PHJR2</t>
  </si>
  <si>
    <t>2LKFJR2</t>
  </si>
  <si>
    <t>Classroom 8</t>
  </si>
  <si>
    <t>Classroom 9</t>
  </si>
  <si>
    <t>Classroom 9 (Teacher's Assistant)</t>
  </si>
  <si>
    <t>Classroom 10 (Teacher)</t>
  </si>
  <si>
    <t>Classroom 10 (Teacher's Assistant)</t>
  </si>
  <si>
    <t>Classroom 11 (Teacher)</t>
  </si>
  <si>
    <t>Classroom 4 (Teacher)</t>
  </si>
  <si>
    <t>Classroom 12 (Teacher)</t>
  </si>
  <si>
    <t>Yvette Carpenter</t>
  </si>
  <si>
    <t>Jennifer Carly-Price</t>
  </si>
  <si>
    <t>Megan Rodriguez</t>
  </si>
  <si>
    <t>Mentor Teacher</t>
  </si>
  <si>
    <t>PO56460</t>
  </si>
  <si>
    <t>BLKFJR2</t>
  </si>
  <si>
    <t>BL3KJR2</t>
  </si>
  <si>
    <t>CH3KJR2</t>
  </si>
  <si>
    <t>JCKFJR2</t>
  </si>
  <si>
    <t>J3QQJR2</t>
  </si>
  <si>
    <t>1VJ55S2</t>
  </si>
  <si>
    <t>359KJR2</t>
  </si>
  <si>
    <t>5VXJJR2</t>
  </si>
  <si>
    <t>529KJR2</t>
  </si>
  <si>
    <t>68Y25S2</t>
  </si>
  <si>
    <t>9K0RJR2</t>
  </si>
  <si>
    <t>939KJR2</t>
  </si>
  <si>
    <t>Classroom 9 (Teacher)</t>
  </si>
  <si>
    <t>Classroom 3 (Teacher)</t>
  </si>
  <si>
    <t>Classroom 2 (Teacher)</t>
  </si>
  <si>
    <t>Classroom 1 (Teacher)</t>
  </si>
  <si>
    <t>Classroom 5 (Teacher)</t>
  </si>
  <si>
    <t>Rotating (Teacher's Assistant III)</t>
  </si>
  <si>
    <t>Classroom 7 (Teacher)</t>
  </si>
  <si>
    <t>Classroom 7 (teacher's Assistant)</t>
  </si>
  <si>
    <t>keshia Flewellen</t>
  </si>
  <si>
    <t>Rotating (Teacher's Assistant II)</t>
  </si>
  <si>
    <t>Classroom 8 (Teacher's Assistant)</t>
  </si>
  <si>
    <t>Classroom 6 (Teacher's Assistant)</t>
  </si>
  <si>
    <t>Classroom 3 (Teacher's Assistant)</t>
  </si>
  <si>
    <t>PO56519</t>
  </si>
  <si>
    <t>BH555S2</t>
  </si>
  <si>
    <t>2GY55S2</t>
  </si>
  <si>
    <t>25435S2</t>
  </si>
  <si>
    <t>4SJ55S2</t>
  </si>
  <si>
    <t>5Z335S2</t>
  </si>
  <si>
    <t>52K55S2</t>
  </si>
  <si>
    <t>63435S2</t>
  </si>
  <si>
    <t>80435S2</t>
  </si>
  <si>
    <t>F2P35S2</t>
  </si>
  <si>
    <t>F2435S2</t>
  </si>
  <si>
    <t>JL935S2</t>
  </si>
  <si>
    <t>33435S2</t>
  </si>
  <si>
    <t>5Y935S2</t>
  </si>
  <si>
    <t>7ZJ55S2</t>
  </si>
  <si>
    <t>8FH35S2</t>
  </si>
  <si>
    <t>8HY55S2</t>
  </si>
  <si>
    <t>Classroom 2 (teacher's Assistant)</t>
  </si>
  <si>
    <t>Classroom 2 (Teacher's Assistant)</t>
  </si>
  <si>
    <t>Classroom 7 (Teacher's Assistant)</t>
  </si>
  <si>
    <t>Classroom 5 (Teacher's Assistant)</t>
  </si>
  <si>
    <t>Classroom 1 (teacher's Assistant)</t>
  </si>
  <si>
    <t>HS</t>
  </si>
  <si>
    <t>Cost</t>
  </si>
  <si>
    <t>USER</t>
  </si>
  <si>
    <t>CFO</t>
  </si>
  <si>
    <t>AP</t>
  </si>
  <si>
    <t>Accountant</t>
  </si>
  <si>
    <t>Senior Accountant</t>
  </si>
  <si>
    <t>Greta Peterson/Payroll</t>
  </si>
  <si>
    <t>Darsh Thind/Accountant</t>
  </si>
  <si>
    <t>Accident Protection</t>
  </si>
  <si>
    <t>Total Cost</t>
  </si>
  <si>
    <t>COO</t>
  </si>
  <si>
    <t>Excluded from Total</t>
  </si>
  <si>
    <t>Location at 8/31/2020 of this computer</t>
  </si>
  <si>
    <t>6 - 3 Yr accident coverage @ 79.99 each</t>
  </si>
  <si>
    <t>CPO</t>
  </si>
  <si>
    <t xml:space="preserve">CPO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</si>
</sst>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6FE96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44" fontId="0" fillId="0" borderId="0" xfId="1" applyFont="1"/>
    <xf numFmtId="0" fontId="0" fillId="0" borderId="0" xfId="0" applyAlignment="1">
      <alignment horizontal="center"/>
    </xf>
    <xf numFmtId="44" fontId="0" fillId="2" borderId="0" xfId="1" applyFont="1" applyFill="1"/>
    <xf numFmtId="0" fontId="2" fillId="0" borderId="1" xfId="0" applyFont="1" applyBorder="1" applyAlignment="1">
      <alignment horizontal="center"/>
    </xf>
    <xf numFmtId="44" fontId="2" fillId="0" borderId="1" xfId="1" applyFont="1" applyBorder="1" applyAlignment="1">
      <alignment horizontal="center"/>
    </xf>
    <xf numFmtId="44" fontId="0" fillId="0" borderId="0" xfId="0" applyNumberFormat="1"/>
    <xf numFmtId="44" fontId="0" fillId="3" borderId="0" xfId="1" applyFont="1" applyFill="1"/>
    <xf numFmtId="0" fontId="2" fillId="0" borderId="0" xfId="0" applyFont="1"/>
    <xf numFmtId="0" fontId="2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0" fontId="2" fillId="0" borderId="0" xfId="0" applyFont="1" applyFill="1" applyBorder="1" applyAlignment="1">
      <alignment horizontal="center" wrapText="1"/>
    </xf>
    <xf numFmtId="4" fontId="0" fillId="0" borderId="0" xfId="0" applyNumberFormat="1"/>
    <xf numFmtId="44" fontId="0" fillId="4" borderId="0" xfId="1" applyFont="1" applyFill="1"/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4" fillId="0" borderId="0" xfId="0" applyFont="1" applyAlignment="1">
      <alignment horizontal="center"/>
    </xf>
    <xf numFmtId="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6FE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369795</xdr:colOff>
      <xdr:row>1</xdr:row>
      <xdr:rowOff>78442</xdr:rowOff>
    </xdr:from>
    <xdr:to>
      <xdr:col>11</xdr:col>
      <xdr:colOff>246528</xdr:colOff>
      <xdr:row>25</xdr:row>
      <xdr:rowOff>100523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5787C-CBA8-41CD-8E20-D9ABDCB64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2295" y="268942"/>
          <a:ext cx="3507439" cy="459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122465</xdr:colOff>
      <xdr:row>0</xdr:row>
      <xdr:rowOff>131884</xdr:rowOff>
    </xdr:from>
    <xdr:to>
      <xdr:col>11</xdr:col>
      <xdr:colOff>292851</xdr:colOff>
      <xdr:row>26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9DDF2-278E-46DF-9FA4-A162AE78D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5090" y="131884"/>
          <a:ext cx="3827986" cy="4983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</xdr:row>
      <xdr:rowOff>0</xdr:rowOff>
    </xdr:from>
    <xdr:to>
      <xdr:col>8</xdr:col>
      <xdr:colOff>438150</xdr:colOff>
      <xdr:row>27</xdr:row>
      <xdr:rowOff>81407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CC811-E355-446C-879A-11E8EC4A4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90500"/>
          <a:ext cx="3914775" cy="5034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114301</xdr:rowOff>
    </xdr:from>
    <xdr:to>
      <xdr:col>11</xdr:col>
      <xdr:colOff>114300</xdr:colOff>
      <xdr:row>27</xdr:row>
      <xdr:rowOff>50307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2A07E-BAB8-45E9-9498-3E1794566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304801"/>
          <a:ext cx="3771900" cy="4889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7C3DC-5A31-425C-BDB5-F2DE9DA1FE52}">
  <dimension ref="A1:G39"/>
  <sheetViews>
    <sheetView tabSelected="1" workbookViewId="0">
      <selection activeCell="C34" sqref="C34"/>
    </sheetView>
  </sheetViews>
  <sheetFormatPr defaultRowHeight="15" x14ac:dyDescent="0.25"/>
  <cols>
    <col min="1" max="1" width="13.5703125" customWidth="1"/>
    <col min="2" max="2" width="27.7109375" customWidth="1"/>
    <col min="3" max="3" width="16.140625" customWidth="1"/>
    <col min="4" max="4" width="12" customWidth="1"/>
    <col min="5" max="5" width="19.28515625" style="1" customWidth="1"/>
    <col min="6" max="6" width="16.85546875" style="1" customWidth="1"/>
    <col min="7" max="7" width="11.5703125" bestFit="1" customWidth="1"/>
  </cols>
  <sheetData>
    <row r="1" spans="1:6" x14ac:dyDescent="0.25">
      <c r="A1" s="22" t="s">
        <v>1</v>
      </c>
      <c r="B1" s="22"/>
      <c r="C1" s="22"/>
      <c r="D1" s="22"/>
      <c r="E1" s="22"/>
      <c r="F1" s="22"/>
    </row>
    <row r="2" spans="1:6" x14ac:dyDescent="0.25">
      <c r="A2" s="22" t="s">
        <v>0</v>
      </c>
      <c r="B2" s="22"/>
      <c r="C2" s="22"/>
      <c r="D2" s="22"/>
      <c r="E2" s="22"/>
      <c r="F2" s="22"/>
    </row>
    <row r="3" spans="1:6" x14ac:dyDescent="0.25">
      <c r="A3" s="22" t="s">
        <v>64</v>
      </c>
      <c r="B3" s="22"/>
      <c r="C3" s="22"/>
      <c r="D3" s="22"/>
      <c r="E3" s="22"/>
      <c r="F3" s="22"/>
    </row>
    <row r="5" spans="1:6" x14ac:dyDescent="0.25">
      <c r="A5" s="8" t="s">
        <v>2</v>
      </c>
    </row>
    <row r="7" spans="1:6" x14ac:dyDescent="0.25">
      <c r="A7" s="4" t="s">
        <v>8</v>
      </c>
      <c r="B7" s="4" t="s">
        <v>3</v>
      </c>
      <c r="C7" s="4" t="s">
        <v>4</v>
      </c>
      <c r="D7" s="4" t="s">
        <v>5</v>
      </c>
      <c r="E7" s="5" t="s">
        <v>6</v>
      </c>
      <c r="F7" s="5" t="s">
        <v>7</v>
      </c>
    </row>
    <row r="8" spans="1:6" x14ac:dyDescent="0.25">
      <c r="A8">
        <v>2048790261</v>
      </c>
      <c r="B8" t="s">
        <v>9</v>
      </c>
      <c r="C8">
        <v>2655274</v>
      </c>
      <c r="D8">
        <v>10</v>
      </c>
      <c r="E8" s="1">
        <v>649.99</v>
      </c>
      <c r="F8" s="1">
        <f>D8*E8</f>
        <v>6499.9</v>
      </c>
    </row>
    <row r="9" spans="1:6" x14ac:dyDescent="0.25">
      <c r="B9" t="s">
        <v>10</v>
      </c>
      <c r="C9">
        <v>558100</v>
      </c>
      <c r="D9">
        <v>1</v>
      </c>
      <c r="E9" s="1">
        <v>-900</v>
      </c>
      <c r="F9" s="1">
        <f>D9*E9</f>
        <v>-900</v>
      </c>
    </row>
    <row r="10" spans="1:6" x14ac:dyDescent="0.25">
      <c r="B10" t="s">
        <v>10</v>
      </c>
      <c r="C10">
        <v>558099</v>
      </c>
      <c r="D10">
        <v>1</v>
      </c>
      <c r="E10" s="1">
        <v>-600</v>
      </c>
      <c r="F10" s="1">
        <f>D10*E10</f>
        <v>-600</v>
      </c>
    </row>
    <row r="11" spans="1:6" x14ac:dyDescent="0.25">
      <c r="F11" s="3">
        <f>SUM(F8:F10)</f>
        <v>4999.8999999999996</v>
      </c>
    </row>
    <row r="13" spans="1:6" x14ac:dyDescent="0.25">
      <c r="A13" s="4" t="s">
        <v>8</v>
      </c>
      <c r="B13" s="4" t="s">
        <v>3</v>
      </c>
      <c r="C13" s="4" t="s">
        <v>4</v>
      </c>
      <c r="D13" s="4" t="s">
        <v>5</v>
      </c>
      <c r="E13" s="5" t="s">
        <v>6</v>
      </c>
      <c r="F13" s="5" t="s">
        <v>7</v>
      </c>
    </row>
    <row r="14" spans="1:6" x14ac:dyDescent="0.25">
      <c r="A14">
        <v>2049131741</v>
      </c>
      <c r="B14" t="s">
        <v>11</v>
      </c>
      <c r="C14">
        <v>24122636</v>
      </c>
      <c r="D14">
        <v>4</v>
      </c>
      <c r="E14" s="1">
        <v>839</v>
      </c>
      <c r="F14" s="3">
        <f>D14*E14</f>
        <v>3356</v>
      </c>
    </row>
    <row r="16" spans="1:6" x14ac:dyDescent="0.25">
      <c r="A16" s="4" t="s">
        <v>8</v>
      </c>
      <c r="B16" s="4" t="s">
        <v>3</v>
      </c>
      <c r="C16" s="4" t="s">
        <v>4</v>
      </c>
      <c r="D16" s="4" t="s">
        <v>5</v>
      </c>
      <c r="E16" s="5" t="s">
        <v>6</v>
      </c>
      <c r="F16" s="5" t="s">
        <v>7</v>
      </c>
    </row>
    <row r="17" spans="1:6" x14ac:dyDescent="0.25">
      <c r="A17">
        <v>2049241201</v>
      </c>
      <c r="B17" t="s">
        <v>11</v>
      </c>
      <c r="C17">
        <v>24122636</v>
      </c>
      <c r="D17">
        <v>2</v>
      </c>
      <c r="E17" s="1">
        <v>839</v>
      </c>
      <c r="F17" s="3">
        <f>D17*E17</f>
        <v>1678</v>
      </c>
    </row>
    <row r="19" spans="1:6" x14ac:dyDescent="0.25">
      <c r="A19" s="4" t="s">
        <v>8</v>
      </c>
      <c r="B19" s="4" t="s">
        <v>3</v>
      </c>
      <c r="C19" s="4" t="s">
        <v>4</v>
      </c>
      <c r="D19" s="4" t="s">
        <v>5</v>
      </c>
      <c r="E19" s="5" t="s">
        <v>6</v>
      </c>
      <c r="F19" s="5" t="s">
        <v>7</v>
      </c>
    </row>
    <row r="20" spans="1:6" x14ac:dyDescent="0.25">
      <c r="A20">
        <v>2049471891</v>
      </c>
      <c r="B20" t="s">
        <v>11</v>
      </c>
      <c r="C20">
        <v>24122636</v>
      </c>
      <c r="D20">
        <v>3</v>
      </c>
      <c r="E20" s="1">
        <v>839</v>
      </c>
      <c r="F20" s="3">
        <f>D20*E20</f>
        <v>2517</v>
      </c>
    </row>
    <row r="22" spans="1:6" x14ac:dyDescent="0.25">
      <c r="A22" s="4" t="s">
        <v>8</v>
      </c>
      <c r="B22" s="4" t="s">
        <v>3</v>
      </c>
      <c r="C22" s="4" t="s">
        <v>4</v>
      </c>
      <c r="D22" s="4" t="s">
        <v>5</v>
      </c>
      <c r="E22" s="5" t="s">
        <v>6</v>
      </c>
      <c r="F22" s="5" t="s">
        <v>7</v>
      </c>
    </row>
    <row r="23" spans="1:6" x14ac:dyDescent="0.25">
      <c r="A23">
        <v>2050224981</v>
      </c>
      <c r="B23" t="s">
        <v>12</v>
      </c>
      <c r="C23">
        <v>24274846</v>
      </c>
      <c r="D23">
        <v>10</v>
      </c>
      <c r="E23" s="1">
        <v>324.99</v>
      </c>
      <c r="F23" s="1">
        <f>D23*E23</f>
        <v>3249.9</v>
      </c>
    </row>
    <row r="24" spans="1:6" x14ac:dyDescent="0.25">
      <c r="B24" t="s">
        <v>13</v>
      </c>
      <c r="C24">
        <v>24274846</v>
      </c>
      <c r="D24">
        <v>1</v>
      </c>
      <c r="E24" s="1">
        <v>-230</v>
      </c>
      <c r="F24" s="1">
        <f>D24*E24</f>
        <v>-230</v>
      </c>
    </row>
    <row r="25" spans="1:6" x14ac:dyDescent="0.25">
      <c r="F25" s="3">
        <f>SUM(F23:F24)</f>
        <v>3019.9</v>
      </c>
    </row>
    <row r="27" spans="1:6" x14ac:dyDescent="0.25">
      <c r="A27" s="4" t="s">
        <v>8</v>
      </c>
      <c r="B27" s="4" t="s">
        <v>3</v>
      </c>
      <c r="C27" s="4" t="s">
        <v>4</v>
      </c>
      <c r="D27" s="4" t="s">
        <v>5</v>
      </c>
      <c r="E27" s="5" t="s">
        <v>6</v>
      </c>
      <c r="F27" s="5" t="s">
        <v>7</v>
      </c>
    </row>
    <row r="28" spans="1:6" x14ac:dyDescent="0.25">
      <c r="A28">
        <v>2048092641</v>
      </c>
      <c r="B28" t="s">
        <v>14</v>
      </c>
      <c r="C28">
        <v>1232128</v>
      </c>
      <c r="D28">
        <v>15</v>
      </c>
      <c r="E28" s="1">
        <v>79.989999999999995</v>
      </c>
      <c r="F28" s="1">
        <v>1199.8499999999999</v>
      </c>
    </row>
    <row r="29" spans="1:6" x14ac:dyDescent="0.25">
      <c r="B29" t="s">
        <v>14</v>
      </c>
      <c r="C29">
        <v>1230387</v>
      </c>
      <c r="D29">
        <v>10</v>
      </c>
      <c r="E29" s="1">
        <v>52.99</v>
      </c>
      <c r="F29" s="1">
        <v>529.9</v>
      </c>
    </row>
    <row r="30" spans="1:6" x14ac:dyDescent="0.25">
      <c r="B30" t="s">
        <v>15</v>
      </c>
      <c r="C30">
        <v>1229317</v>
      </c>
      <c r="D30">
        <v>10</v>
      </c>
      <c r="E30" s="1">
        <v>75.989999999999995</v>
      </c>
      <c r="F30" s="1">
        <v>759.9</v>
      </c>
    </row>
    <row r="31" spans="1:6" x14ac:dyDescent="0.25">
      <c r="F31" s="3">
        <v>2489.65</v>
      </c>
    </row>
    <row r="34" spans="1:7" x14ac:dyDescent="0.25">
      <c r="F34" s="5" t="s">
        <v>16</v>
      </c>
      <c r="G34" s="6"/>
    </row>
    <row r="35" spans="1:7" x14ac:dyDescent="0.25">
      <c r="F35" s="7">
        <f>SUM(F11,F14,F17,F20,F25,F31)</f>
        <v>18060.45</v>
      </c>
    </row>
    <row r="38" spans="1:7" x14ac:dyDescent="0.25">
      <c r="A38" s="4" t="s">
        <v>8</v>
      </c>
      <c r="B38" s="4" t="s">
        <v>3</v>
      </c>
      <c r="C38" s="4" t="s">
        <v>4</v>
      </c>
      <c r="D38" s="4" t="s">
        <v>5</v>
      </c>
      <c r="E38" s="5" t="s">
        <v>6</v>
      </c>
      <c r="F38" s="5" t="s">
        <v>7</v>
      </c>
    </row>
    <row r="39" spans="1:7" x14ac:dyDescent="0.25">
      <c r="A39">
        <v>2049095701</v>
      </c>
      <c r="B39" t="s">
        <v>15</v>
      </c>
      <c r="C39">
        <v>442848</v>
      </c>
      <c r="D39">
        <v>6</v>
      </c>
      <c r="E39" s="1">
        <v>-79.989999999999995</v>
      </c>
      <c r="F39" s="15">
        <f>D39*E39</f>
        <v>-479.93999999999994</v>
      </c>
      <c r="G39" t="s">
        <v>193</v>
      </c>
    </row>
  </sheetData>
  <mergeCells count="3">
    <mergeCell ref="A1:F1"/>
    <mergeCell ref="A2:F2"/>
    <mergeCell ref="A3:F3"/>
  </mergeCells>
  <phoneticPr fontId="3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ED450-C139-4741-A6E6-1596A337A47C}">
  <sheetPr>
    <pageSetUpPr fitToPage="1"/>
  </sheetPr>
  <dimension ref="A1:K47"/>
  <sheetViews>
    <sheetView zoomScaleNormal="100" workbookViewId="0">
      <selection activeCell="D23" sqref="D23"/>
    </sheetView>
  </sheetViews>
  <sheetFormatPr defaultRowHeight="15" x14ac:dyDescent="0.25"/>
  <cols>
    <col min="1" max="1" width="27.85546875" style="2" customWidth="1"/>
    <col min="2" max="2" width="16.7109375" style="2" customWidth="1"/>
    <col min="3" max="3" width="35.28515625" style="2" customWidth="1"/>
    <col min="4" max="4" width="24" style="2" customWidth="1"/>
    <col min="5" max="5" width="40" style="2" bestFit="1" customWidth="1"/>
    <col min="6" max="6" width="9.85546875" style="2" customWidth="1"/>
    <col min="7" max="7" width="13" style="2" customWidth="1"/>
    <col min="8" max="8" width="9.7109375" style="2" bestFit="1" customWidth="1"/>
    <col min="9" max="9" width="9.85546875" style="2" customWidth="1"/>
    <col min="11" max="11" width="13.140625" customWidth="1"/>
  </cols>
  <sheetData>
    <row r="1" spans="1:11" x14ac:dyDescent="0.25">
      <c r="A1" s="2" t="s">
        <v>17</v>
      </c>
      <c r="B1" s="2" t="s">
        <v>2</v>
      </c>
    </row>
    <row r="3" spans="1:11" ht="30" x14ac:dyDescent="0.25">
      <c r="A3" s="4" t="s">
        <v>19</v>
      </c>
      <c r="B3" s="4" t="s">
        <v>20</v>
      </c>
      <c r="C3" s="4" t="s">
        <v>18</v>
      </c>
      <c r="D3" s="9" t="s">
        <v>183</v>
      </c>
      <c r="E3" s="9" t="s">
        <v>47</v>
      </c>
      <c r="F3" s="11" t="s">
        <v>182</v>
      </c>
      <c r="G3" s="13" t="s">
        <v>190</v>
      </c>
      <c r="H3" s="13" t="s">
        <v>191</v>
      </c>
      <c r="I3" s="11" t="s">
        <v>181</v>
      </c>
      <c r="J3" s="11" t="s">
        <v>74</v>
      </c>
      <c r="K3" s="11" t="s">
        <v>197</v>
      </c>
    </row>
    <row r="4" spans="1:11" x14ac:dyDescent="0.25">
      <c r="A4" s="2" t="s">
        <v>9</v>
      </c>
      <c r="B4" s="2" t="s">
        <v>21</v>
      </c>
      <c r="C4" s="2" t="s">
        <v>28</v>
      </c>
      <c r="D4" s="19" t="s">
        <v>184</v>
      </c>
      <c r="F4" s="12">
        <v>499.99</v>
      </c>
      <c r="G4" s="12">
        <v>75.989999999999995</v>
      </c>
      <c r="H4" s="12">
        <f>+G4+F4</f>
        <v>575.98</v>
      </c>
      <c r="I4" s="12"/>
      <c r="J4" s="12">
        <f t="shared" ref="J4:J10" si="0">+H4</f>
        <v>575.98</v>
      </c>
      <c r="K4" s="12"/>
    </row>
    <row r="5" spans="1:11" x14ac:dyDescent="0.25">
      <c r="A5" s="2" t="s">
        <v>9</v>
      </c>
      <c r="B5" s="2" t="s">
        <v>22</v>
      </c>
      <c r="C5" s="2" t="s">
        <v>28</v>
      </c>
      <c r="D5" s="19" t="s">
        <v>185</v>
      </c>
      <c r="F5" s="12">
        <v>499.99</v>
      </c>
      <c r="G5" s="12">
        <v>75.989999999999995</v>
      </c>
      <c r="H5" s="12">
        <f t="shared" ref="H5:H13" si="1">+G5+F5</f>
        <v>575.98</v>
      </c>
      <c r="I5" s="12"/>
      <c r="J5" s="12">
        <f t="shared" si="0"/>
        <v>575.98</v>
      </c>
      <c r="K5" s="12"/>
    </row>
    <row r="6" spans="1:11" x14ac:dyDescent="0.25">
      <c r="A6" s="2" t="s">
        <v>9</v>
      </c>
      <c r="B6" s="2" t="s">
        <v>23</v>
      </c>
      <c r="C6" s="2" t="s">
        <v>28</v>
      </c>
      <c r="D6" s="19" t="s">
        <v>186</v>
      </c>
      <c r="F6" s="12">
        <v>499.99</v>
      </c>
      <c r="G6" s="12">
        <v>75.989999999999995</v>
      </c>
      <c r="H6" s="12">
        <f t="shared" si="1"/>
        <v>575.98</v>
      </c>
      <c r="I6" s="12"/>
      <c r="J6" s="12">
        <f t="shared" si="0"/>
        <v>575.98</v>
      </c>
      <c r="K6" s="12"/>
    </row>
    <row r="7" spans="1:11" x14ac:dyDescent="0.25">
      <c r="A7" s="2" t="s">
        <v>9</v>
      </c>
      <c r="B7" s="2" t="s">
        <v>25</v>
      </c>
      <c r="C7" s="2" t="s">
        <v>28</v>
      </c>
      <c r="D7" s="19" t="s">
        <v>189</v>
      </c>
      <c r="F7" s="12">
        <v>499.99</v>
      </c>
      <c r="G7" s="12">
        <v>75.989999999999995</v>
      </c>
      <c r="H7" s="12">
        <f t="shared" si="1"/>
        <v>575.98</v>
      </c>
      <c r="I7" s="12"/>
      <c r="J7" s="12">
        <f t="shared" si="0"/>
        <v>575.98</v>
      </c>
      <c r="K7" s="12"/>
    </row>
    <row r="8" spans="1:11" x14ac:dyDescent="0.25">
      <c r="A8" s="2" t="s">
        <v>9</v>
      </c>
      <c r="B8" s="2" t="s">
        <v>26</v>
      </c>
      <c r="C8" s="2" t="s">
        <v>28</v>
      </c>
      <c r="D8" s="19" t="s">
        <v>186</v>
      </c>
      <c r="F8" s="12">
        <v>499.99</v>
      </c>
      <c r="G8" s="12">
        <v>75.989999999999995</v>
      </c>
      <c r="H8" s="12">
        <f t="shared" si="1"/>
        <v>575.98</v>
      </c>
      <c r="I8" s="12"/>
      <c r="J8" s="12">
        <f t="shared" si="0"/>
        <v>575.98</v>
      </c>
      <c r="K8" s="12"/>
    </row>
    <row r="9" spans="1:11" x14ac:dyDescent="0.25">
      <c r="A9" s="2" t="s">
        <v>9</v>
      </c>
      <c r="B9" s="2" t="s">
        <v>27</v>
      </c>
      <c r="C9" s="2" t="s">
        <v>28</v>
      </c>
      <c r="D9" s="19" t="s">
        <v>188</v>
      </c>
      <c r="E9" s="2" t="s">
        <v>30</v>
      </c>
      <c r="F9" s="12">
        <v>499.99</v>
      </c>
      <c r="G9" s="12">
        <v>75.989999999999995</v>
      </c>
      <c r="H9" s="12">
        <f t="shared" si="1"/>
        <v>575.98</v>
      </c>
      <c r="I9" s="12"/>
      <c r="J9" s="12">
        <f t="shared" si="0"/>
        <v>575.98</v>
      </c>
      <c r="K9" s="12"/>
    </row>
    <row r="10" spans="1:11" x14ac:dyDescent="0.25">
      <c r="A10" s="2" t="s">
        <v>9</v>
      </c>
      <c r="B10" s="2" t="s">
        <v>24</v>
      </c>
      <c r="C10" s="2" t="s">
        <v>28</v>
      </c>
      <c r="D10" s="19" t="s">
        <v>187</v>
      </c>
      <c r="E10" s="2" t="s">
        <v>31</v>
      </c>
      <c r="F10" s="12">
        <v>499.99</v>
      </c>
      <c r="G10" s="12">
        <v>75.989999999999995</v>
      </c>
      <c r="H10" s="12">
        <f t="shared" si="1"/>
        <v>575.98</v>
      </c>
      <c r="I10" s="12"/>
      <c r="J10" s="12">
        <f t="shared" si="0"/>
        <v>575.98</v>
      </c>
      <c r="K10" s="12"/>
    </row>
    <row r="11" spans="1:11" x14ac:dyDescent="0.25">
      <c r="A11" s="2" t="s">
        <v>9</v>
      </c>
      <c r="B11" s="2" t="s">
        <v>32</v>
      </c>
      <c r="C11" s="2" t="s">
        <v>35</v>
      </c>
      <c r="D11" s="2" t="s">
        <v>65</v>
      </c>
      <c r="E11" s="10"/>
      <c r="F11" s="12">
        <v>499.99</v>
      </c>
      <c r="G11" s="12">
        <v>75.989999999999995</v>
      </c>
      <c r="H11" s="12">
        <f t="shared" si="1"/>
        <v>575.98</v>
      </c>
      <c r="I11" s="12">
        <f>+H11</f>
        <v>575.98</v>
      </c>
      <c r="J11" s="12"/>
      <c r="K11" s="12"/>
    </row>
    <row r="12" spans="1:11" x14ac:dyDescent="0.25">
      <c r="A12" s="2" t="s">
        <v>9</v>
      </c>
      <c r="B12" s="2" t="s">
        <v>33</v>
      </c>
      <c r="C12" s="2" t="s">
        <v>37</v>
      </c>
      <c r="D12" s="2" t="s">
        <v>66</v>
      </c>
      <c r="E12" s="10"/>
      <c r="F12" s="12">
        <v>499.99</v>
      </c>
      <c r="G12" s="12">
        <v>75.989999999999995</v>
      </c>
      <c r="H12" s="12">
        <f t="shared" si="1"/>
        <v>575.98</v>
      </c>
      <c r="I12" s="12">
        <f t="shared" ref="I12:I13" si="2">+H12</f>
        <v>575.98</v>
      </c>
      <c r="J12" s="12"/>
      <c r="K12" s="12"/>
    </row>
    <row r="13" spans="1:11" x14ac:dyDescent="0.25">
      <c r="A13" s="2" t="s">
        <v>9</v>
      </c>
      <c r="B13" s="2" t="s">
        <v>34</v>
      </c>
      <c r="C13" s="2" t="s">
        <v>36</v>
      </c>
      <c r="D13" s="2" t="s">
        <v>65</v>
      </c>
      <c r="E13" s="10"/>
      <c r="F13" s="12">
        <v>499.99</v>
      </c>
      <c r="G13" s="12">
        <v>75.989999999999995</v>
      </c>
      <c r="H13" s="12">
        <f t="shared" si="1"/>
        <v>575.98</v>
      </c>
      <c r="I13" s="12">
        <f t="shared" si="2"/>
        <v>575.98</v>
      </c>
      <c r="J13" s="12"/>
      <c r="K13" s="12"/>
    </row>
    <row r="14" spans="1:11" x14ac:dyDescent="0.25">
      <c r="F14" s="12"/>
      <c r="G14" s="12"/>
      <c r="H14" s="12"/>
    </row>
    <row r="15" spans="1:11" x14ac:dyDescent="0.25">
      <c r="F15" s="12">
        <f>SUM(F4:F14)</f>
        <v>4999.8999999999987</v>
      </c>
      <c r="G15" s="12"/>
      <c r="H15" s="12">
        <f>SUM(H4:H14)</f>
        <v>5759.7999999999993</v>
      </c>
      <c r="I15" s="12">
        <f>SUM(I4:I14)</f>
        <v>1727.94</v>
      </c>
      <c r="J15" s="12">
        <f t="shared" ref="J15:K15" si="3">SUM(J4:J14)</f>
        <v>4031.86</v>
      </c>
      <c r="K15" s="12">
        <f t="shared" si="3"/>
        <v>0</v>
      </c>
    </row>
    <row r="16" spans="1:11" x14ac:dyDescent="0.25">
      <c r="A16" s="4" t="s">
        <v>19</v>
      </c>
      <c r="B16" s="4" t="s">
        <v>20</v>
      </c>
      <c r="C16" s="4" t="s">
        <v>18</v>
      </c>
      <c r="D16" s="9" t="s">
        <v>183</v>
      </c>
      <c r="E16" s="9" t="s">
        <v>47</v>
      </c>
      <c r="F16" s="11"/>
      <c r="G16" s="11"/>
      <c r="H16" s="11"/>
      <c r="I16" s="11"/>
    </row>
    <row r="17" spans="1:11" x14ac:dyDescent="0.25">
      <c r="A17" s="2" t="s">
        <v>11</v>
      </c>
      <c r="B17" s="2" t="s">
        <v>38</v>
      </c>
      <c r="C17" s="2" t="s">
        <v>28</v>
      </c>
      <c r="D17" s="19" t="s">
        <v>196</v>
      </c>
      <c r="E17" s="18" t="s">
        <v>194</v>
      </c>
      <c r="F17" s="12">
        <v>839</v>
      </c>
      <c r="G17" s="12">
        <v>79.989999999999995</v>
      </c>
      <c r="H17" s="12">
        <f t="shared" ref="H17:H25" si="4">+G17+F17</f>
        <v>918.99</v>
      </c>
      <c r="I17" s="12"/>
      <c r="J17" s="12"/>
      <c r="K17" s="14">
        <f>+H17</f>
        <v>918.99</v>
      </c>
    </row>
    <row r="18" spans="1:11" x14ac:dyDescent="0.25">
      <c r="A18" s="2" t="s">
        <v>11</v>
      </c>
      <c r="B18" s="2" t="s">
        <v>39</v>
      </c>
      <c r="C18" s="2" t="s">
        <v>28</v>
      </c>
      <c r="D18" s="19" t="s">
        <v>192</v>
      </c>
      <c r="E18" s="18" t="s">
        <v>194</v>
      </c>
      <c r="F18" s="12">
        <v>839</v>
      </c>
      <c r="G18" s="12">
        <v>79.989999999999995</v>
      </c>
      <c r="H18" s="12">
        <f t="shared" si="4"/>
        <v>918.99</v>
      </c>
      <c r="I18" s="12"/>
      <c r="J18" s="12">
        <f>+H18</f>
        <v>918.99</v>
      </c>
    </row>
    <row r="19" spans="1:11" x14ac:dyDescent="0.25">
      <c r="A19" s="2" t="s">
        <v>11</v>
      </c>
      <c r="B19" s="2" t="s">
        <v>40</v>
      </c>
      <c r="C19" s="2" t="s">
        <v>48</v>
      </c>
      <c r="D19" s="2" t="s">
        <v>67</v>
      </c>
      <c r="F19" s="12">
        <v>839</v>
      </c>
      <c r="G19" s="12">
        <v>79.989999999999995</v>
      </c>
      <c r="H19" s="12">
        <f t="shared" si="4"/>
        <v>918.99</v>
      </c>
      <c r="I19" s="12">
        <f>+H19</f>
        <v>918.99</v>
      </c>
      <c r="J19" s="12"/>
    </row>
    <row r="20" spans="1:11" x14ac:dyDescent="0.25">
      <c r="A20" s="2" t="s">
        <v>11</v>
      </c>
      <c r="B20" s="2" t="s">
        <v>41</v>
      </c>
      <c r="C20" s="2" t="s">
        <v>49</v>
      </c>
      <c r="D20" s="2" t="s">
        <v>68</v>
      </c>
      <c r="F20" s="12">
        <v>839</v>
      </c>
      <c r="G20" s="12">
        <v>79.989999999999995</v>
      </c>
      <c r="H20" s="12">
        <f t="shared" si="4"/>
        <v>918.99</v>
      </c>
      <c r="I20" s="12">
        <f t="shared" ref="I20:I25" si="5">+H20</f>
        <v>918.99</v>
      </c>
      <c r="J20" s="12"/>
    </row>
    <row r="21" spans="1:11" x14ac:dyDescent="0.25">
      <c r="A21" s="2" t="s">
        <v>11</v>
      </c>
      <c r="B21" s="2" t="s">
        <v>42</v>
      </c>
      <c r="C21" s="2" t="s">
        <v>50</v>
      </c>
      <c r="D21" s="2" t="s">
        <v>69</v>
      </c>
      <c r="F21" s="12">
        <v>839</v>
      </c>
      <c r="G21" s="12">
        <v>79.989999999999995</v>
      </c>
      <c r="H21" s="12">
        <f t="shared" si="4"/>
        <v>918.99</v>
      </c>
      <c r="I21" s="12">
        <f t="shared" si="5"/>
        <v>918.99</v>
      </c>
      <c r="J21" s="12"/>
    </row>
    <row r="22" spans="1:11" x14ac:dyDescent="0.25">
      <c r="A22" s="2" t="s">
        <v>11</v>
      </c>
      <c r="B22" s="2" t="s">
        <v>43</v>
      </c>
      <c r="C22" s="2" t="s">
        <v>50</v>
      </c>
      <c r="D22" s="2" t="s">
        <v>70</v>
      </c>
      <c r="F22" s="12">
        <v>839</v>
      </c>
      <c r="G22" s="12">
        <v>79.989999999999995</v>
      </c>
      <c r="H22" s="12">
        <f t="shared" si="4"/>
        <v>918.99</v>
      </c>
      <c r="I22" s="12">
        <f t="shared" si="5"/>
        <v>918.99</v>
      </c>
      <c r="J22" s="12"/>
    </row>
    <row r="23" spans="1:11" x14ac:dyDescent="0.25">
      <c r="A23" s="2" t="s">
        <v>11</v>
      </c>
      <c r="B23" s="2" t="s">
        <v>44</v>
      </c>
      <c r="C23" s="2" t="s">
        <v>51</v>
      </c>
      <c r="D23" s="2" t="s">
        <v>71</v>
      </c>
      <c r="F23" s="12">
        <v>839</v>
      </c>
      <c r="G23" s="12">
        <v>79.989999999999995</v>
      </c>
      <c r="H23" s="12">
        <f t="shared" si="4"/>
        <v>918.99</v>
      </c>
      <c r="I23" s="12">
        <f t="shared" si="5"/>
        <v>918.99</v>
      </c>
      <c r="J23" s="12"/>
    </row>
    <row r="24" spans="1:11" x14ac:dyDescent="0.25">
      <c r="A24" s="2" t="s">
        <v>11</v>
      </c>
      <c r="B24" s="2" t="s">
        <v>45</v>
      </c>
      <c r="C24" s="2" t="s">
        <v>52</v>
      </c>
      <c r="D24" s="2" t="s">
        <v>72</v>
      </c>
      <c r="F24" s="12">
        <v>839</v>
      </c>
      <c r="G24" s="12">
        <v>79.989999999999995</v>
      </c>
      <c r="H24" s="12">
        <f t="shared" si="4"/>
        <v>918.99</v>
      </c>
      <c r="I24" s="12">
        <f t="shared" si="5"/>
        <v>918.99</v>
      </c>
      <c r="J24" s="12"/>
    </row>
    <row r="25" spans="1:11" x14ac:dyDescent="0.25">
      <c r="A25" s="2" t="s">
        <v>11</v>
      </c>
      <c r="B25" s="2" t="s">
        <v>46</v>
      </c>
      <c r="C25" s="2" t="s">
        <v>53</v>
      </c>
      <c r="D25" s="2" t="s">
        <v>73</v>
      </c>
      <c r="F25" s="12">
        <v>839</v>
      </c>
      <c r="G25" s="12">
        <v>79.989999999999995</v>
      </c>
      <c r="H25" s="12">
        <f t="shared" si="4"/>
        <v>918.99</v>
      </c>
      <c r="I25" s="12">
        <f t="shared" si="5"/>
        <v>918.99</v>
      </c>
      <c r="J25" s="12"/>
    </row>
    <row r="26" spans="1:11" x14ac:dyDescent="0.25">
      <c r="F26" s="12"/>
      <c r="G26" s="12"/>
      <c r="H26" s="12"/>
      <c r="I26" s="12"/>
      <c r="J26" s="12"/>
    </row>
    <row r="27" spans="1:11" x14ac:dyDescent="0.25">
      <c r="F27" s="12">
        <f>SUM(F17:F26)</f>
        <v>7551</v>
      </c>
      <c r="G27" s="12"/>
      <c r="H27" s="12">
        <f>SUM(H17:H26)</f>
        <v>8270.91</v>
      </c>
      <c r="I27" s="12">
        <f>SUM(I17:I26)</f>
        <v>6432.9299999999994</v>
      </c>
      <c r="J27" s="12">
        <f t="shared" ref="J27:K27" si="6">SUM(J17:J26)</f>
        <v>918.99</v>
      </c>
      <c r="K27" s="12">
        <f t="shared" si="6"/>
        <v>918.99</v>
      </c>
    </row>
    <row r="28" spans="1:11" x14ac:dyDescent="0.25">
      <c r="A28" s="4" t="s">
        <v>19</v>
      </c>
      <c r="B28" s="4" t="s">
        <v>20</v>
      </c>
      <c r="C28" s="4" t="s">
        <v>18</v>
      </c>
      <c r="D28" s="9" t="s">
        <v>29</v>
      </c>
      <c r="E28" s="9" t="s">
        <v>47</v>
      </c>
      <c r="F28" s="12"/>
      <c r="G28" s="12"/>
      <c r="H28" s="12"/>
      <c r="I28" s="12"/>
      <c r="J28" s="12"/>
    </row>
    <row r="29" spans="1:11" x14ac:dyDescent="0.25">
      <c r="A29" s="2" t="s">
        <v>12</v>
      </c>
      <c r="B29" s="2" t="s">
        <v>54</v>
      </c>
      <c r="C29" s="2" t="s">
        <v>52</v>
      </c>
      <c r="D29" s="2" t="s">
        <v>52</v>
      </c>
      <c r="F29" s="12">
        <v>301.99</v>
      </c>
      <c r="G29" s="12">
        <v>52.99</v>
      </c>
      <c r="H29" s="12">
        <f>+G29+F29</f>
        <v>354.98</v>
      </c>
      <c r="I29" s="12">
        <f>+H29</f>
        <v>354.98</v>
      </c>
      <c r="J29" s="12"/>
    </row>
    <row r="30" spans="1:11" x14ac:dyDescent="0.25">
      <c r="A30" s="2" t="s">
        <v>12</v>
      </c>
      <c r="B30" s="2" t="s">
        <v>55</v>
      </c>
      <c r="C30" s="2" t="s">
        <v>52</v>
      </c>
      <c r="D30" s="2" t="s">
        <v>52</v>
      </c>
      <c r="F30" s="12">
        <v>301.99</v>
      </c>
      <c r="G30" s="12">
        <v>52.99</v>
      </c>
      <c r="H30" s="12">
        <f t="shared" ref="H30:H38" si="7">+G30+F30</f>
        <v>354.98</v>
      </c>
      <c r="I30" s="12">
        <f t="shared" ref="I30:I38" si="8">+H30</f>
        <v>354.98</v>
      </c>
      <c r="J30" s="12"/>
    </row>
    <row r="31" spans="1:11" x14ac:dyDescent="0.25">
      <c r="A31" s="2" t="s">
        <v>12</v>
      </c>
      <c r="B31" s="2" t="s">
        <v>56</v>
      </c>
      <c r="C31" s="2" t="s">
        <v>52</v>
      </c>
      <c r="D31" s="2" t="s">
        <v>52</v>
      </c>
      <c r="F31" s="12">
        <v>301.99</v>
      </c>
      <c r="G31" s="12">
        <v>52.99</v>
      </c>
      <c r="H31" s="12">
        <f t="shared" si="7"/>
        <v>354.98</v>
      </c>
      <c r="I31" s="12">
        <f t="shared" si="8"/>
        <v>354.98</v>
      </c>
      <c r="J31" s="12"/>
    </row>
    <row r="32" spans="1:11" x14ac:dyDescent="0.25">
      <c r="A32" s="2" t="s">
        <v>12</v>
      </c>
      <c r="B32" s="2" t="s">
        <v>57</v>
      </c>
      <c r="C32" s="2" t="s">
        <v>52</v>
      </c>
      <c r="D32" s="2" t="s">
        <v>52</v>
      </c>
      <c r="F32" s="12">
        <v>301.99</v>
      </c>
      <c r="G32" s="12">
        <v>52.99</v>
      </c>
      <c r="H32" s="12">
        <f t="shared" si="7"/>
        <v>354.98</v>
      </c>
      <c r="I32" s="12">
        <f t="shared" si="8"/>
        <v>354.98</v>
      </c>
      <c r="J32" s="12"/>
    </row>
    <row r="33" spans="1:11" x14ac:dyDescent="0.25">
      <c r="A33" s="2" t="s">
        <v>12</v>
      </c>
      <c r="B33" s="2" t="s">
        <v>58</v>
      </c>
      <c r="C33" s="2" t="s">
        <v>52</v>
      </c>
      <c r="D33" s="2" t="s">
        <v>52</v>
      </c>
      <c r="F33" s="12">
        <v>301.99</v>
      </c>
      <c r="G33" s="12">
        <v>52.99</v>
      </c>
      <c r="H33" s="12">
        <f t="shared" si="7"/>
        <v>354.98</v>
      </c>
      <c r="I33" s="12">
        <f t="shared" si="8"/>
        <v>354.98</v>
      </c>
      <c r="J33" s="12"/>
    </row>
    <row r="34" spans="1:11" x14ac:dyDescent="0.25">
      <c r="A34" s="2" t="s">
        <v>12</v>
      </c>
      <c r="B34" s="2" t="s">
        <v>59</v>
      </c>
      <c r="C34" s="2" t="s">
        <v>52</v>
      </c>
      <c r="D34" s="2" t="s">
        <v>52</v>
      </c>
      <c r="F34" s="12">
        <v>301.99</v>
      </c>
      <c r="G34" s="12">
        <v>52.99</v>
      </c>
      <c r="H34" s="12">
        <f t="shared" si="7"/>
        <v>354.98</v>
      </c>
      <c r="I34" s="12">
        <f t="shared" si="8"/>
        <v>354.98</v>
      </c>
      <c r="J34" s="12"/>
    </row>
    <row r="35" spans="1:11" x14ac:dyDescent="0.25">
      <c r="A35" s="2" t="s">
        <v>12</v>
      </c>
      <c r="B35" s="2" t="s">
        <v>60</v>
      </c>
      <c r="C35" s="2" t="s">
        <v>52</v>
      </c>
      <c r="D35" s="2" t="s">
        <v>52</v>
      </c>
      <c r="F35" s="12">
        <v>301.99</v>
      </c>
      <c r="G35" s="12">
        <v>52.99</v>
      </c>
      <c r="H35" s="12">
        <f t="shared" si="7"/>
        <v>354.98</v>
      </c>
      <c r="I35" s="12">
        <f t="shared" si="8"/>
        <v>354.98</v>
      </c>
      <c r="J35" s="12"/>
    </row>
    <row r="36" spans="1:11" x14ac:dyDescent="0.25">
      <c r="A36" s="2" t="s">
        <v>12</v>
      </c>
      <c r="B36" s="2" t="s">
        <v>61</v>
      </c>
      <c r="C36" s="2" t="s">
        <v>52</v>
      </c>
      <c r="D36" s="2" t="s">
        <v>52</v>
      </c>
      <c r="F36" s="12">
        <v>301.99</v>
      </c>
      <c r="G36" s="12">
        <v>52.99</v>
      </c>
      <c r="H36" s="12">
        <f t="shared" si="7"/>
        <v>354.98</v>
      </c>
      <c r="I36" s="12">
        <f t="shared" si="8"/>
        <v>354.98</v>
      </c>
      <c r="J36" s="12"/>
    </row>
    <row r="37" spans="1:11" x14ac:dyDescent="0.25">
      <c r="A37" s="2" t="s">
        <v>12</v>
      </c>
      <c r="B37" s="2" t="s">
        <v>62</v>
      </c>
      <c r="C37" s="2" t="s">
        <v>52</v>
      </c>
      <c r="D37" s="2" t="s">
        <v>52</v>
      </c>
      <c r="F37" s="12">
        <v>301.99</v>
      </c>
      <c r="G37" s="12">
        <v>52.99</v>
      </c>
      <c r="H37" s="12">
        <f t="shared" si="7"/>
        <v>354.98</v>
      </c>
      <c r="I37" s="12">
        <f t="shared" si="8"/>
        <v>354.98</v>
      </c>
      <c r="J37" s="12"/>
    </row>
    <row r="38" spans="1:11" x14ac:dyDescent="0.25">
      <c r="A38" s="2" t="s">
        <v>12</v>
      </c>
      <c r="B38" s="2" t="s">
        <v>63</v>
      </c>
      <c r="C38" s="2" t="s">
        <v>52</v>
      </c>
      <c r="D38" s="2" t="s">
        <v>52</v>
      </c>
      <c r="F38" s="12">
        <v>301.99</v>
      </c>
      <c r="G38" s="12">
        <v>52.99</v>
      </c>
      <c r="H38" s="12">
        <f t="shared" si="7"/>
        <v>354.98</v>
      </c>
      <c r="I38" s="12">
        <f t="shared" si="8"/>
        <v>354.98</v>
      </c>
      <c r="J38" s="12"/>
    </row>
    <row r="40" spans="1:11" x14ac:dyDescent="0.25">
      <c r="F40" s="12">
        <f>SUM(F29:F39)</f>
        <v>3019.8999999999996</v>
      </c>
      <c r="H40" s="12">
        <f>SUM(H29:H39)</f>
        <v>3549.8</v>
      </c>
      <c r="I40" s="12">
        <f>SUM(I29:I39)</f>
        <v>3549.8</v>
      </c>
      <c r="J40" s="12">
        <f t="shared" ref="J40:K40" si="9">SUM(J29:J39)</f>
        <v>0</v>
      </c>
      <c r="K40" s="12">
        <f t="shared" si="9"/>
        <v>0</v>
      </c>
    </row>
    <row r="42" spans="1:11" x14ac:dyDescent="0.25">
      <c r="D42" s="2" t="s">
        <v>53</v>
      </c>
      <c r="E42" s="2" t="s">
        <v>195</v>
      </c>
      <c r="F42" s="16">
        <f>79.99*6</f>
        <v>479.93999999999994</v>
      </c>
      <c r="H42" s="16">
        <f>+F42</f>
        <v>479.93999999999994</v>
      </c>
      <c r="I42" s="20">
        <v>479.94</v>
      </c>
    </row>
    <row r="44" spans="1:11" x14ac:dyDescent="0.25">
      <c r="H44" s="12">
        <f>+H40+H27+H15+H42</f>
        <v>18060.449999999997</v>
      </c>
      <c r="I44" s="12">
        <f>+I40+I27+I15+I42</f>
        <v>12190.61</v>
      </c>
      <c r="J44" s="12">
        <f t="shared" ref="J44:K44" si="10">+J40+J27+J15+J42</f>
        <v>4950.8500000000004</v>
      </c>
      <c r="K44" s="12">
        <f t="shared" si="10"/>
        <v>918.99</v>
      </c>
    </row>
    <row r="46" spans="1:11" x14ac:dyDescent="0.25">
      <c r="E46" s="10"/>
      <c r="F46" s="21"/>
      <c r="G46" s="10"/>
      <c r="H46" s="21"/>
      <c r="I46" s="20"/>
    </row>
    <row r="47" spans="1:11" x14ac:dyDescent="0.25">
      <c r="H47" s="17"/>
    </row>
  </sheetData>
  <phoneticPr fontId="3" type="noConversion"/>
  <pageMargins left="0.7" right="0.7" top="0.75" bottom="0.75" header="0.3" footer="0.3"/>
  <pageSetup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374B-1103-4609-8687-5E12A3DA4D88}">
  <dimension ref="A1:E18"/>
  <sheetViews>
    <sheetView topLeftCell="E2" zoomScale="250" zoomScaleNormal="250" workbookViewId="0">
      <selection activeCell="E11" sqref="E11"/>
    </sheetView>
  </sheetViews>
  <sheetFormatPr defaultRowHeight="15" x14ac:dyDescent="0.25"/>
  <cols>
    <col min="1" max="1" width="26.42578125" style="2" bestFit="1" customWidth="1"/>
    <col min="2" max="2" width="17.42578125" style="2" customWidth="1"/>
    <col min="3" max="3" width="24" style="2" customWidth="1"/>
    <col min="4" max="4" width="21.7109375" style="2" customWidth="1"/>
    <col min="5" max="5" width="39" style="2" customWidth="1"/>
    <col min="6" max="16384" width="9.140625" style="2"/>
  </cols>
  <sheetData>
    <row r="1" spans="1:5" x14ac:dyDescent="0.25">
      <c r="A1" s="2" t="s">
        <v>93</v>
      </c>
    </row>
    <row r="2" spans="1:5" x14ac:dyDescent="0.25">
      <c r="A2" s="4" t="s">
        <v>19</v>
      </c>
      <c r="B2" s="4" t="s">
        <v>20</v>
      </c>
      <c r="C2" s="4" t="s">
        <v>18</v>
      </c>
      <c r="D2" s="9" t="s">
        <v>29</v>
      </c>
      <c r="E2" s="9" t="s">
        <v>47</v>
      </c>
    </row>
    <row r="3" spans="1:5" x14ac:dyDescent="0.25">
      <c r="A3" s="2" t="s">
        <v>75</v>
      </c>
      <c r="B3" s="2" t="s">
        <v>76</v>
      </c>
      <c r="C3" s="2" t="s">
        <v>92</v>
      </c>
      <c r="D3" s="2" t="s">
        <v>98</v>
      </c>
    </row>
    <row r="4" spans="1:5" x14ac:dyDescent="0.25">
      <c r="A4" s="2" t="s">
        <v>75</v>
      </c>
      <c r="B4" s="2" t="s">
        <v>77</v>
      </c>
      <c r="C4" s="2" t="s">
        <v>92</v>
      </c>
      <c r="D4" s="2" t="s">
        <v>102</v>
      </c>
    </row>
    <row r="5" spans="1:5" x14ac:dyDescent="0.25">
      <c r="A5" s="2" t="s">
        <v>75</v>
      </c>
      <c r="B5" s="2" t="s">
        <v>78</v>
      </c>
      <c r="C5" s="2" t="s">
        <v>92</v>
      </c>
      <c r="D5" s="2" t="s">
        <v>101</v>
      </c>
    </row>
    <row r="6" spans="1:5" x14ac:dyDescent="0.25">
      <c r="A6" s="2" t="s">
        <v>75</v>
      </c>
      <c r="B6" s="2" t="s">
        <v>79</v>
      </c>
      <c r="C6" s="2" t="s">
        <v>95</v>
      </c>
      <c r="D6" s="2" t="s">
        <v>96</v>
      </c>
    </row>
    <row r="7" spans="1:5" x14ac:dyDescent="0.25">
      <c r="A7" s="2" t="s">
        <v>75</v>
      </c>
      <c r="B7" s="2" t="s">
        <v>80</v>
      </c>
      <c r="C7" s="2" t="s">
        <v>92</v>
      </c>
      <c r="D7" s="2" t="s">
        <v>107</v>
      </c>
    </row>
    <row r="8" spans="1:5" x14ac:dyDescent="0.25">
      <c r="A8" s="2" t="s">
        <v>75</v>
      </c>
      <c r="B8" s="2" t="s">
        <v>81</v>
      </c>
      <c r="C8" s="2" t="s">
        <v>94</v>
      </c>
      <c r="D8" s="2" t="s">
        <v>108</v>
      </c>
    </row>
    <row r="9" spans="1:5" x14ac:dyDescent="0.25">
      <c r="A9" s="2" t="s">
        <v>75</v>
      </c>
      <c r="B9" s="2" t="s">
        <v>82</v>
      </c>
      <c r="C9" s="2" t="s">
        <v>97</v>
      </c>
      <c r="D9" s="2" t="s">
        <v>98</v>
      </c>
    </row>
    <row r="10" spans="1:5" x14ac:dyDescent="0.25">
      <c r="A10" s="2" t="s">
        <v>75</v>
      </c>
      <c r="B10" s="2" t="s">
        <v>83</v>
      </c>
      <c r="C10" s="2" t="s">
        <v>95</v>
      </c>
      <c r="D10" s="2" t="s">
        <v>99</v>
      </c>
    </row>
    <row r="11" spans="1:5" x14ac:dyDescent="0.25">
      <c r="A11" s="2" t="s">
        <v>75</v>
      </c>
      <c r="B11" s="2" t="s">
        <v>84</v>
      </c>
      <c r="C11" s="2" t="s">
        <v>92</v>
      </c>
      <c r="D11" s="2" t="s">
        <v>100</v>
      </c>
    </row>
    <row r="12" spans="1:5" x14ac:dyDescent="0.25">
      <c r="A12" s="2" t="s">
        <v>75</v>
      </c>
      <c r="B12" s="2" t="s">
        <v>85</v>
      </c>
      <c r="C12" s="2" t="s">
        <v>92</v>
      </c>
      <c r="D12" s="2" t="s">
        <v>101</v>
      </c>
    </row>
    <row r="13" spans="1:5" x14ac:dyDescent="0.25">
      <c r="A13" s="2" t="s">
        <v>75</v>
      </c>
      <c r="B13" s="2" t="s">
        <v>86</v>
      </c>
      <c r="C13" s="2" t="s">
        <v>92</v>
      </c>
      <c r="D13" s="2" t="s">
        <v>100</v>
      </c>
    </row>
    <row r="14" spans="1:5" x14ac:dyDescent="0.25">
      <c r="A14" s="2" t="s">
        <v>75</v>
      </c>
      <c r="B14" s="2" t="s">
        <v>91</v>
      </c>
      <c r="C14" s="2" t="s">
        <v>92</v>
      </c>
      <c r="D14" s="2" t="s">
        <v>102</v>
      </c>
    </row>
    <row r="15" spans="1:5" x14ac:dyDescent="0.25">
      <c r="A15" s="2" t="s">
        <v>75</v>
      </c>
      <c r="B15" s="2" t="s">
        <v>87</v>
      </c>
      <c r="C15" s="2" t="s">
        <v>66</v>
      </c>
      <c r="D15" s="2" t="s">
        <v>103</v>
      </c>
      <c r="E15" s="10"/>
    </row>
    <row r="16" spans="1:5" x14ac:dyDescent="0.25">
      <c r="A16" s="2" t="s">
        <v>75</v>
      </c>
      <c r="B16" s="2" t="s">
        <v>88</v>
      </c>
      <c r="C16" s="2" t="s">
        <v>66</v>
      </c>
      <c r="D16" s="2" t="s">
        <v>104</v>
      </c>
    </row>
    <row r="17" spans="1:4" x14ac:dyDescent="0.25">
      <c r="A17" s="2" t="s">
        <v>75</v>
      </c>
      <c r="B17" s="2" t="s">
        <v>89</v>
      </c>
      <c r="C17" s="2" t="s">
        <v>66</v>
      </c>
      <c r="D17" s="2" t="s">
        <v>105</v>
      </c>
    </row>
    <row r="18" spans="1:4" x14ac:dyDescent="0.25">
      <c r="A18" s="2" t="s">
        <v>75</v>
      </c>
      <c r="B18" s="2" t="s">
        <v>90</v>
      </c>
      <c r="C18" s="2" t="s">
        <v>95</v>
      </c>
      <c r="D18" s="2" t="s">
        <v>106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C0769-C78B-4F3A-8E45-FDFBE2119959}">
  <dimension ref="A1:E14"/>
  <sheetViews>
    <sheetView zoomScaleNormal="100" workbookViewId="0">
      <selection activeCell="D3" sqref="D3:D14"/>
    </sheetView>
  </sheetViews>
  <sheetFormatPr defaultRowHeight="15" x14ac:dyDescent="0.25"/>
  <cols>
    <col min="1" max="1" width="31.42578125" style="2" customWidth="1"/>
    <col min="2" max="2" width="22.5703125" style="2" customWidth="1"/>
    <col min="3" max="3" width="19.7109375" style="2" customWidth="1"/>
    <col min="4" max="4" width="32.42578125" style="2" customWidth="1"/>
    <col min="5" max="5" width="37.42578125" style="2" customWidth="1"/>
    <col min="6" max="16384" width="9.140625" style="2"/>
  </cols>
  <sheetData>
    <row r="1" spans="1:5" x14ac:dyDescent="0.25">
      <c r="A1" s="2" t="s">
        <v>133</v>
      </c>
    </row>
    <row r="2" spans="1:5" x14ac:dyDescent="0.25">
      <c r="A2" s="4" t="s">
        <v>19</v>
      </c>
      <c r="B2" s="4" t="s">
        <v>20</v>
      </c>
      <c r="C2" s="4" t="s">
        <v>18</v>
      </c>
      <c r="D2" s="9" t="s">
        <v>29</v>
      </c>
      <c r="E2" s="9" t="s">
        <v>47</v>
      </c>
    </row>
    <row r="3" spans="1:5" x14ac:dyDescent="0.25">
      <c r="A3" s="2" t="s">
        <v>75</v>
      </c>
      <c r="B3" s="2" t="s">
        <v>109</v>
      </c>
      <c r="C3" s="2" t="s">
        <v>65</v>
      </c>
      <c r="D3" s="2" t="s">
        <v>121</v>
      </c>
    </row>
    <row r="4" spans="1:5" x14ac:dyDescent="0.25">
      <c r="A4" s="2" t="s">
        <v>75</v>
      </c>
      <c r="B4" s="2" t="s">
        <v>110</v>
      </c>
      <c r="C4" s="2" t="s">
        <v>65</v>
      </c>
      <c r="D4" s="2" t="s">
        <v>122</v>
      </c>
    </row>
    <row r="5" spans="1:5" x14ac:dyDescent="0.25">
      <c r="A5" s="2" t="s">
        <v>75</v>
      </c>
      <c r="B5" s="2" t="s">
        <v>111</v>
      </c>
      <c r="C5" s="2" t="s">
        <v>65</v>
      </c>
      <c r="D5" s="2" t="s">
        <v>123</v>
      </c>
    </row>
    <row r="6" spans="1:5" x14ac:dyDescent="0.25">
      <c r="A6" s="2" t="s">
        <v>75</v>
      </c>
      <c r="B6" s="2" t="s">
        <v>112</v>
      </c>
      <c r="C6" s="2" t="s">
        <v>65</v>
      </c>
      <c r="D6" s="2" t="s">
        <v>124</v>
      </c>
    </row>
    <row r="7" spans="1:5" x14ac:dyDescent="0.25">
      <c r="A7" s="2" t="s">
        <v>75</v>
      </c>
      <c r="B7" s="2" t="s">
        <v>113</v>
      </c>
      <c r="C7" s="2" t="s">
        <v>65</v>
      </c>
      <c r="D7" s="2" t="s">
        <v>125</v>
      </c>
    </row>
    <row r="8" spans="1:5" x14ac:dyDescent="0.25">
      <c r="A8" s="2" t="s">
        <v>75</v>
      </c>
      <c r="B8" s="2" t="s">
        <v>114</v>
      </c>
      <c r="C8" s="2" t="s">
        <v>65</v>
      </c>
      <c r="D8" s="2" t="s">
        <v>126</v>
      </c>
    </row>
    <row r="9" spans="1:5" x14ac:dyDescent="0.25">
      <c r="A9" s="2" t="s">
        <v>75</v>
      </c>
      <c r="B9" s="2" t="s">
        <v>115</v>
      </c>
      <c r="C9" s="2" t="s">
        <v>65</v>
      </c>
      <c r="D9" s="2" t="s">
        <v>127</v>
      </c>
    </row>
    <row r="10" spans="1:5" x14ac:dyDescent="0.25">
      <c r="A10" s="2" t="s">
        <v>75</v>
      </c>
      <c r="B10" s="2" t="s">
        <v>116</v>
      </c>
      <c r="C10" s="2" t="s">
        <v>65</v>
      </c>
      <c r="D10" s="2" t="s">
        <v>128</v>
      </c>
    </row>
    <row r="11" spans="1:5" x14ac:dyDescent="0.25">
      <c r="A11" s="2" t="s">
        <v>75</v>
      </c>
      <c r="B11" s="2" t="s">
        <v>117</v>
      </c>
      <c r="C11" s="2" t="s">
        <v>65</v>
      </c>
      <c r="D11" s="2" t="s">
        <v>129</v>
      </c>
    </row>
    <row r="12" spans="1:5" x14ac:dyDescent="0.25">
      <c r="A12" s="2" t="s">
        <v>75</v>
      </c>
      <c r="B12" s="2" t="s">
        <v>118</v>
      </c>
      <c r="C12" s="2" t="s">
        <v>65</v>
      </c>
      <c r="D12" s="2" t="s">
        <v>130</v>
      </c>
    </row>
    <row r="13" spans="1:5" x14ac:dyDescent="0.25">
      <c r="A13" s="2" t="s">
        <v>75</v>
      </c>
      <c r="B13" s="2" t="s">
        <v>119</v>
      </c>
      <c r="C13" s="2" t="s">
        <v>65</v>
      </c>
      <c r="D13" s="2" t="s">
        <v>131</v>
      </c>
    </row>
    <row r="14" spans="1:5" x14ac:dyDescent="0.25">
      <c r="A14" s="2" t="s">
        <v>75</v>
      </c>
      <c r="B14" s="2" t="s">
        <v>120</v>
      </c>
      <c r="C14" s="2" t="s">
        <v>65</v>
      </c>
      <c r="D14" s="2" t="s">
        <v>132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94A2-E535-4390-966B-30569302318F}">
  <dimension ref="A1:E14"/>
  <sheetViews>
    <sheetView zoomScaleNormal="100" workbookViewId="0">
      <selection activeCell="D3" sqref="D3:D14"/>
    </sheetView>
  </sheetViews>
  <sheetFormatPr defaultColWidth="18.140625" defaultRowHeight="15" x14ac:dyDescent="0.25"/>
  <cols>
    <col min="1" max="1" width="28.42578125" style="2" customWidth="1"/>
    <col min="2" max="2" width="19.5703125" style="2" customWidth="1"/>
    <col min="3" max="3" width="24.28515625" style="2" customWidth="1"/>
    <col min="4" max="4" width="32.140625" style="2" customWidth="1"/>
    <col min="5" max="5" width="37.140625" style="2" customWidth="1"/>
    <col min="6" max="16384" width="18.140625" style="2"/>
  </cols>
  <sheetData>
    <row r="1" spans="1:5" x14ac:dyDescent="0.25">
      <c r="A1" s="2" t="s">
        <v>159</v>
      </c>
    </row>
    <row r="2" spans="1:5" x14ac:dyDescent="0.25">
      <c r="A2" s="4" t="s">
        <v>19</v>
      </c>
      <c r="B2" s="4" t="s">
        <v>20</v>
      </c>
      <c r="C2" s="4" t="s">
        <v>18</v>
      </c>
      <c r="D2" s="9" t="s">
        <v>29</v>
      </c>
      <c r="E2" s="9" t="s">
        <v>47</v>
      </c>
    </row>
    <row r="3" spans="1:5" x14ac:dyDescent="0.25">
      <c r="A3" s="2" t="s">
        <v>75</v>
      </c>
      <c r="B3" s="2" t="s">
        <v>134</v>
      </c>
      <c r="C3" s="2" t="s">
        <v>66</v>
      </c>
      <c r="D3" s="2" t="s">
        <v>146</v>
      </c>
    </row>
    <row r="4" spans="1:5" x14ac:dyDescent="0.25">
      <c r="A4" s="2" t="s">
        <v>75</v>
      </c>
      <c r="B4" s="2" t="s">
        <v>135</v>
      </c>
      <c r="C4" s="2" t="s">
        <v>66</v>
      </c>
      <c r="D4" s="2" t="s">
        <v>147</v>
      </c>
    </row>
    <row r="5" spans="1:5" x14ac:dyDescent="0.25">
      <c r="A5" s="2" t="s">
        <v>75</v>
      </c>
      <c r="B5" s="2" t="s">
        <v>136</v>
      </c>
      <c r="C5" s="2" t="s">
        <v>66</v>
      </c>
      <c r="D5" s="2" t="s">
        <v>151</v>
      </c>
    </row>
    <row r="6" spans="1:5" x14ac:dyDescent="0.25">
      <c r="A6" s="2" t="s">
        <v>75</v>
      </c>
      <c r="B6" s="2" t="s">
        <v>137</v>
      </c>
      <c r="C6" s="2" t="s">
        <v>66</v>
      </c>
      <c r="D6" s="2" t="s">
        <v>152</v>
      </c>
    </row>
    <row r="7" spans="1:5" x14ac:dyDescent="0.25">
      <c r="A7" s="2" t="s">
        <v>75</v>
      </c>
      <c r="B7" s="2" t="s">
        <v>138</v>
      </c>
      <c r="C7" s="2" t="s">
        <v>66</v>
      </c>
      <c r="D7" s="2" t="s">
        <v>153</v>
      </c>
    </row>
    <row r="8" spans="1:5" x14ac:dyDescent="0.25">
      <c r="A8" s="2" t="s">
        <v>75</v>
      </c>
      <c r="B8" s="2" t="s">
        <v>139</v>
      </c>
      <c r="C8" s="2" t="s">
        <v>66</v>
      </c>
      <c r="D8" s="2" t="s">
        <v>154</v>
      </c>
    </row>
    <row r="9" spans="1:5" x14ac:dyDescent="0.25">
      <c r="A9" s="2" t="s">
        <v>75</v>
      </c>
      <c r="B9" s="2" t="s">
        <v>140</v>
      </c>
      <c r="C9" s="2" t="s">
        <v>66</v>
      </c>
      <c r="D9" s="2" t="s">
        <v>155</v>
      </c>
    </row>
    <row r="10" spans="1:5" x14ac:dyDescent="0.25">
      <c r="A10" s="2" t="s">
        <v>75</v>
      </c>
      <c r="B10" s="2" t="s">
        <v>141</v>
      </c>
      <c r="C10" s="2" t="s">
        <v>66</v>
      </c>
      <c r="D10" s="2" t="s">
        <v>156</v>
      </c>
    </row>
    <row r="11" spans="1:5" x14ac:dyDescent="0.25">
      <c r="A11" s="2" t="s">
        <v>75</v>
      </c>
      <c r="B11" s="2" t="s">
        <v>142</v>
      </c>
      <c r="C11" s="2" t="s">
        <v>66</v>
      </c>
      <c r="D11" s="2" t="s">
        <v>124</v>
      </c>
    </row>
    <row r="12" spans="1:5" x14ac:dyDescent="0.25">
      <c r="A12" s="2" t="s">
        <v>75</v>
      </c>
      <c r="B12" s="2" t="s">
        <v>143</v>
      </c>
      <c r="C12" s="2" t="s">
        <v>66</v>
      </c>
      <c r="D12" s="2" t="s">
        <v>123</v>
      </c>
    </row>
    <row r="13" spans="1:5" x14ac:dyDescent="0.25">
      <c r="A13" s="2" t="s">
        <v>75</v>
      </c>
      <c r="B13" s="2" t="s">
        <v>144</v>
      </c>
      <c r="C13" s="2" t="s">
        <v>66</v>
      </c>
      <c r="D13" s="2" t="s">
        <v>157</v>
      </c>
    </row>
    <row r="14" spans="1:5" x14ac:dyDescent="0.25">
      <c r="A14" s="2" t="s">
        <v>75</v>
      </c>
      <c r="B14" s="2" t="s">
        <v>145</v>
      </c>
      <c r="C14" s="2" t="s">
        <v>66</v>
      </c>
      <c r="D14" s="2" t="s">
        <v>158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C5427-A426-42EB-92FB-CA1D9EAEC4A2}">
  <dimension ref="A2:E18"/>
  <sheetViews>
    <sheetView zoomScaleNormal="100" workbookViewId="0">
      <selection activeCell="D3" sqref="D3:D18"/>
    </sheetView>
  </sheetViews>
  <sheetFormatPr defaultRowHeight="15" x14ac:dyDescent="0.25"/>
  <cols>
    <col min="1" max="1" width="28.42578125" customWidth="1"/>
    <col min="2" max="2" width="20.5703125" customWidth="1"/>
    <col min="3" max="3" width="25.5703125" customWidth="1"/>
    <col min="4" max="4" width="33.28515625" customWidth="1"/>
    <col min="5" max="5" width="52.28515625" customWidth="1"/>
  </cols>
  <sheetData>
    <row r="2" spans="1:5" x14ac:dyDescent="0.25">
      <c r="A2" s="4" t="s">
        <v>19</v>
      </c>
      <c r="B2" s="4" t="s">
        <v>20</v>
      </c>
      <c r="C2" s="4" t="s">
        <v>18</v>
      </c>
      <c r="D2" s="9" t="s">
        <v>29</v>
      </c>
      <c r="E2" s="9" t="s">
        <v>47</v>
      </c>
    </row>
    <row r="3" spans="1:5" x14ac:dyDescent="0.25">
      <c r="A3" t="s">
        <v>75</v>
      </c>
      <c r="B3" t="s">
        <v>160</v>
      </c>
      <c r="C3" t="s">
        <v>66</v>
      </c>
      <c r="D3" t="s">
        <v>176</v>
      </c>
    </row>
    <row r="4" spans="1:5" x14ac:dyDescent="0.25">
      <c r="A4" t="s">
        <v>75</v>
      </c>
      <c r="B4" t="s">
        <v>161</v>
      </c>
      <c r="C4" t="s">
        <v>66</v>
      </c>
      <c r="D4" t="s">
        <v>158</v>
      </c>
    </row>
    <row r="5" spans="1:5" x14ac:dyDescent="0.25">
      <c r="A5" t="s">
        <v>75</v>
      </c>
      <c r="B5" t="s">
        <v>162</v>
      </c>
      <c r="C5" t="s">
        <v>65</v>
      </c>
      <c r="D5" t="s">
        <v>152</v>
      </c>
    </row>
    <row r="6" spans="1:5" x14ac:dyDescent="0.25">
      <c r="A6" t="s">
        <v>75</v>
      </c>
      <c r="B6" t="s">
        <v>163</v>
      </c>
      <c r="C6" t="s">
        <v>65</v>
      </c>
      <c r="D6" t="s">
        <v>177</v>
      </c>
    </row>
    <row r="7" spans="1:5" x14ac:dyDescent="0.25">
      <c r="A7" t="s">
        <v>75</v>
      </c>
      <c r="B7" t="s">
        <v>164</v>
      </c>
      <c r="C7" t="s">
        <v>65</v>
      </c>
      <c r="D7" t="s">
        <v>147</v>
      </c>
    </row>
    <row r="8" spans="1:5" x14ac:dyDescent="0.25">
      <c r="A8" t="s">
        <v>75</v>
      </c>
      <c r="B8" t="s">
        <v>165</v>
      </c>
      <c r="C8" t="s">
        <v>65</v>
      </c>
      <c r="D8" t="s">
        <v>178</v>
      </c>
    </row>
    <row r="9" spans="1:5" x14ac:dyDescent="0.25">
      <c r="A9" t="s">
        <v>75</v>
      </c>
      <c r="B9" t="s">
        <v>166</v>
      </c>
      <c r="C9" t="s">
        <v>65</v>
      </c>
      <c r="D9" t="s">
        <v>157</v>
      </c>
    </row>
    <row r="10" spans="1:5" x14ac:dyDescent="0.25">
      <c r="A10" t="s">
        <v>75</v>
      </c>
      <c r="B10" t="s">
        <v>167</v>
      </c>
      <c r="C10" t="s">
        <v>65</v>
      </c>
      <c r="D10" t="s">
        <v>150</v>
      </c>
    </row>
    <row r="11" spans="1:5" x14ac:dyDescent="0.25">
      <c r="A11" t="s">
        <v>75</v>
      </c>
      <c r="B11" t="s">
        <v>168</v>
      </c>
      <c r="C11" t="s">
        <v>66</v>
      </c>
      <c r="D11" t="s">
        <v>180</v>
      </c>
    </row>
    <row r="12" spans="1:5" x14ac:dyDescent="0.25">
      <c r="A12" t="s">
        <v>75</v>
      </c>
      <c r="B12" t="s">
        <v>169</v>
      </c>
      <c r="C12" t="s">
        <v>66</v>
      </c>
      <c r="D12" t="s">
        <v>149</v>
      </c>
    </row>
    <row r="13" spans="1:5" x14ac:dyDescent="0.25">
      <c r="A13" t="s">
        <v>75</v>
      </c>
      <c r="B13" t="s">
        <v>170</v>
      </c>
      <c r="C13" t="s">
        <v>65</v>
      </c>
      <c r="D13" t="s">
        <v>178</v>
      </c>
    </row>
    <row r="14" spans="1:5" x14ac:dyDescent="0.25">
      <c r="A14" t="s">
        <v>75</v>
      </c>
      <c r="B14" t="s">
        <v>171</v>
      </c>
      <c r="C14" t="s">
        <v>66</v>
      </c>
      <c r="D14" t="s">
        <v>148</v>
      </c>
    </row>
    <row r="15" spans="1:5" x14ac:dyDescent="0.25">
      <c r="A15" t="s">
        <v>75</v>
      </c>
      <c r="B15" t="s">
        <v>172</v>
      </c>
      <c r="C15" t="s">
        <v>65</v>
      </c>
      <c r="D15" t="s">
        <v>148</v>
      </c>
    </row>
    <row r="16" spans="1:5" x14ac:dyDescent="0.25">
      <c r="A16" t="s">
        <v>75</v>
      </c>
      <c r="B16" t="s">
        <v>173</v>
      </c>
      <c r="C16" t="s">
        <v>66</v>
      </c>
      <c r="D16" t="s">
        <v>179</v>
      </c>
    </row>
    <row r="17" spans="1:4" x14ac:dyDescent="0.25">
      <c r="A17" t="s">
        <v>75</v>
      </c>
      <c r="B17" t="s">
        <v>174</v>
      </c>
      <c r="C17" t="s">
        <v>65</v>
      </c>
      <c r="D17" t="s">
        <v>157</v>
      </c>
    </row>
    <row r="18" spans="1:4" x14ac:dyDescent="0.25">
      <c r="A18" t="s">
        <v>75</v>
      </c>
      <c r="B18" t="s">
        <v>175</v>
      </c>
      <c r="C18" t="s">
        <v>65</v>
      </c>
      <c r="D18" t="s">
        <v>149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PO 55283</vt:lpstr>
      <vt:lpstr>Computer Allocation PO55283</vt:lpstr>
      <vt:lpstr>HPX467</vt:lpstr>
      <vt:lpstr>HPY221</vt:lpstr>
      <vt:lpstr>HPY632</vt:lpstr>
      <vt:lpstr>HPY886</vt:lpstr>
      <vt:lpstr>'Computer Allocation PO55283'!Print_Area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 Temp 3</dc:creator>
  <cp:lastModifiedBy>Debbie Vincent</cp:lastModifiedBy>
  <cp:lastPrinted>2020-10-27T17:41:07Z</cp:lastPrinted>
  <dcterms:created xsi:type="dcterms:W3CDTF">2020-09-17T19:23:00Z</dcterms:created>
  <dcterms:modified xsi:type="dcterms:W3CDTF">2020-10-29T23:33:16Z</dcterms:modified>
</cp:coreProperties>
</file>